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  <extLst>
    <ext uri="GoogleSheetsCustomDataVersion2">
      <go:sheetsCustomData xmlns:go="http://customooxmlschemas.google.com/" r:id="rId7" roundtripDataChecksum="xZhR2OlOd1Y5qoGmqJOVvwcBEcEJdr/Tjf6ICL56Djw="/>
    </ext>
  </extLst>
</workbook>
</file>

<file path=xl/sharedStrings.xml><?xml version="1.0" encoding="utf-8"?>
<sst xmlns="http://schemas.openxmlformats.org/spreadsheetml/2006/main" count="174" uniqueCount="162">
  <si>
    <t>кількість тижнів</t>
  </si>
  <si>
    <t>семестр</t>
  </si>
  <si>
    <t>ЗАТВЕРДЖУЮ</t>
  </si>
  <si>
    <t>Т.в.о. директора, д.е.н., професор</t>
  </si>
  <si>
    <t>аудиторне навчання</t>
  </si>
  <si>
    <t>сесія</t>
  </si>
  <si>
    <t>______________ Олег Куклін</t>
  </si>
  <si>
    <t>підготовка КР, проектів</t>
  </si>
  <si>
    <t>СРС</t>
  </si>
  <si>
    <t>01  липня  2025 р.</t>
  </si>
  <si>
    <t>практика</t>
  </si>
  <si>
    <t>кваліфікаційна робота</t>
  </si>
  <si>
    <t>канікули</t>
  </si>
  <si>
    <t>разом:</t>
  </si>
  <si>
    <t>Черкаський державний бізнес-коледж</t>
  </si>
  <si>
    <t xml:space="preserve">Робочий навчальний план </t>
  </si>
  <si>
    <t>Галузь знань 07 "Управління та адміністрування", спеціальність 075 "Маркетинг"</t>
  </si>
  <si>
    <t>Освітня програма "Маркетинг"</t>
  </si>
  <si>
    <t>ОС "Бакалавр"</t>
  </si>
  <si>
    <t>МА-24</t>
  </si>
  <si>
    <t>№ з/п</t>
  </si>
  <si>
    <t>Назва дисципліни</t>
  </si>
  <si>
    <t>Семестровий контроль</t>
  </si>
  <si>
    <t>Кількість годин / кредитів</t>
  </si>
  <si>
    <t>кредити (1 сем)</t>
  </si>
  <si>
    <t>кредити (2 сем)</t>
  </si>
  <si>
    <t>кредити (3 сем)</t>
  </si>
  <si>
    <t>кредити (4 сем)</t>
  </si>
  <si>
    <t>кредити (5 сем)</t>
  </si>
  <si>
    <t>кредити (6 сем)</t>
  </si>
  <si>
    <t>загальний обсяг</t>
  </si>
  <si>
    <t>всього аудиторних</t>
  </si>
  <si>
    <t>з них</t>
  </si>
  <si>
    <t>самостійна робота</t>
  </si>
  <si>
    <t>І курс</t>
  </si>
  <si>
    <t>ІІ курс</t>
  </si>
  <si>
    <t>ІІІкурс</t>
  </si>
  <si>
    <t>екзамени</t>
  </si>
  <si>
    <t>ПМК</t>
  </si>
  <si>
    <t>курсові роботи</t>
  </si>
  <si>
    <t>лекції</t>
  </si>
  <si>
    <t>практичні та семінарські</t>
  </si>
  <si>
    <t>Освітні компоненти, які забезпечують загальні компетентності</t>
  </si>
  <si>
    <t>DP050</t>
  </si>
  <si>
    <t>Основи наукових досліджень / Fundamentals of Scientific Research</t>
  </si>
  <si>
    <t>Історія української культури</t>
  </si>
  <si>
    <t>DP067</t>
  </si>
  <si>
    <t>Теорія ймовірності та математична статистика / Theory of Probability and Mathematical Statistics</t>
  </si>
  <si>
    <t>Теорія ймовірності та математична статистика</t>
  </si>
  <si>
    <t>SS005</t>
  </si>
  <si>
    <t>Історія української культури /  History of Ukrainian Culture</t>
  </si>
  <si>
    <t>Бізнес англійська</t>
  </si>
  <si>
    <t>EN302</t>
  </si>
  <si>
    <t xml:space="preserve">Бізнес англійська / Business English </t>
  </si>
  <si>
    <t>Іntroduction to Public Speaking (Eng)</t>
  </si>
  <si>
    <t>EN304</t>
  </si>
  <si>
    <t>Економіко-математичні методи та моделі</t>
  </si>
  <si>
    <t>DP013</t>
  </si>
  <si>
    <t>Економіко-математичні методи та моделі / Economic and Mathematical Methods and Models</t>
  </si>
  <si>
    <t>Господарське право та господарський процес</t>
  </si>
  <si>
    <t>SS006</t>
  </si>
  <si>
    <t>Господарське право та господарський процес /  Commercial Law and Economic Process</t>
  </si>
  <si>
    <t>EN305</t>
  </si>
  <si>
    <t>Академічне письмо / Academic Writing</t>
  </si>
  <si>
    <t>EN301</t>
  </si>
  <si>
    <t>Communicative English</t>
  </si>
  <si>
    <t>1-2</t>
  </si>
  <si>
    <t>DP038</t>
  </si>
  <si>
    <t>Лідерство в бізнесі / Leadership in Business</t>
  </si>
  <si>
    <t>Всього за циклом 1:</t>
  </si>
  <si>
    <t>Освітні компоненти, які забезпечують фахові компетентності</t>
  </si>
  <si>
    <t>DP014</t>
  </si>
  <si>
    <t>Економікс / Economics  .</t>
  </si>
  <si>
    <t>DP032</t>
  </si>
  <si>
    <t>Історія економіки та економічної думки / History of Economics and Economic Thought</t>
  </si>
  <si>
    <t>DP048</t>
  </si>
  <si>
    <t>Національна економіка / National Economy</t>
  </si>
  <si>
    <t>DP044</t>
  </si>
  <si>
    <t>Менеджмент / Management</t>
  </si>
  <si>
    <t>DP138</t>
  </si>
  <si>
    <t>Планування маркетингової діяльності на підприємстві / Planning of Marketing Activity at the Enterprise</t>
  </si>
  <si>
    <t>DP042</t>
  </si>
  <si>
    <t>Маркетингові дослідження  /  Marketing Research</t>
  </si>
  <si>
    <t>DP084</t>
  </si>
  <si>
    <t>Аналіз галузевих ринків / Analysis of Industry Markets</t>
  </si>
  <si>
    <t>DP047</t>
  </si>
  <si>
    <t>Міжнародний маркетинг / Іnternational Marketing</t>
  </si>
  <si>
    <t>DP137</t>
  </si>
  <si>
    <t>Цифровий маркетинг і логістика / Digital Marketing and Logistics</t>
  </si>
  <si>
    <t>DP009</t>
  </si>
  <si>
    <t>Ринок праці та людський капітал / Labour Market and Human Capital</t>
  </si>
  <si>
    <t>DP058</t>
  </si>
  <si>
    <t>Регіональна економіка / Regional Economy</t>
  </si>
  <si>
    <t>Поведінка споживача / Consumer Behavior</t>
  </si>
  <si>
    <t>DP126</t>
  </si>
  <si>
    <t>Управління маркетингом на підприємстві / Marketing Management at Enterprise</t>
  </si>
  <si>
    <t>DP028</t>
  </si>
  <si>
    <t>ІКТ в рекламі та просуванні товарів / Іnformation Computer Technologies in Advertising and Commodity Promotion</t>
  </si>
  <si>
    <t>DP046</t>
  </si>
  <si>
    <t>Міжнародна торгівля та торговельна політика / International Trade and Trade Policy</t>
  </si>
  <si>
    <t>DP043</t>
  </si>
  <si>
    <t>Маркетингова товарна політика / Marketing Product Policy</t>
  </si>
  <si>
    <t>DP090</t>
  </si>
  <si>
    <t>Управління продажами та мерчандайзинг / Sales Management and Merchandising</t>
  </si>
  <si>
    <t>DP092</t>
  </si>
  <si>
    <t>Маркетинг агро-промисловго комплексу / Marketing of Agro-Industrial Complex</t>
  </si>
  <si>
    <t>DP053</t>
  </si>
  <si>
    <t>Прийняття господарських рішень та управління ризиками / Business Decision Making and Risk Management</t>
  </si>
  <si>
    <t>Інноваційний менеджмент</t>
  </si>
  <si>
    <t>DP083</t>
  </si>
  <si>
    <t>Промисловий маркетинг / Industrial Marketing</t>
  </si>
  <si>
    <t>DP095</t>
  </si>
  <si>
    <t xml:space="preserve">Паблік-рілейшнз у бізнесі / Public Relations in Business </t>
  </si>
  <si>
    <t>Економічна аналітика</t>
  </si>
  <si>
    <t>PTM303</t>
  </si>
  <si>
    <t>Переддипломна практика / Pre-Diploma Training</t>
  </si>
  <si>
    <t>FСE303</t>
  </si>
  <si>
    <t>Кваліфікаційна робота бакалавра / Bachelor's Qualification Paper</t>
  </si>
  <si>
    <t>Всього за  циклом 2:</t>
  </si>
  <si>
    <t>3</t>
  </si>
  <si>
    <t>Вибіркові освітні компоненти</t>
  </si>
  <si>
    <t>DP031/ DP089</t>
  </si>
  <si>
    <r>
      <rPr>
        <rFont val="Times New Roman"/>
        <color theme="1"/>
        <sz val="12.0"/>
      </rPr>
      <t xml:space="preserve">Інфраструктура товарного ринку ( Commodity Market Infrastructure) / </t>
    </r>
    <r>
      <rPr>
        <rFont val="Times New Roman"/>
        <b/>
        <color theme="1"/>
        <sz val="12.0"/>
      </rPr>
      <t>Конкурентна політика (Competition Policy)</t>
    </r>
  </si>
  <si>
    <t>DP016/DP125</t>
  </si>
  <si>
    <r>
      <rPr>
        <rFont val="Times New Roman"/>
        <color theme="1"/>
        <sz val="12.0"/>
      </rPr>
      <t>Економічна соціологія (Economic Sociology) /</t>
    </r>
    <r>
      <rPr>
        <rFont val="Times New Roman"/>
        <b/>
        <color theme="1"/>
        <sz val="12.0"/>
      </rPr>
      <t xml:space="preserve"> Іміджеологія (Іmageology) </t>
    </r>
  </si>
  <si>
    <t>AF042/AF041</t>
  </si>
  <si>
    <r>
      <rPr>
        <rFont val="Times New Roman"/>
        <color theme="1"/>
        <sz val="12.0"/>
      </rPr>
      <t xml:space="preserve">Фінансово-економічна безпека (Financial-Economic Security) / </t>
    </r>
    <r>
      <rPr>
        <rFont val="Times New Roman"/>
        <b/>
        <color theme="1"/>
        <sz val="12.0"/>
      </rPr>
      <t>Міжнародні фінанси (International Finance)</t>
    </r>
  </si>
  <si>
    <t>DP068/DP088</t>
  </si>
  <si>
    <r>
      <rPr>
        <rFont val="Times New Roman"/>
        <b/>
        <color theme="1"/>
        <sz val="12.0"/>
      </rPr>
      <t xml:space="preserve">Технологія PR в системі соціально-економічних відносин (PR Technologies in the System of Socio-economic Relations)  </t>
    </r>
    <r>
      <rPr>
        <rFont val="Times New Roman"/>
        <color theme="1"/>
        <sz val="12.0"/>
      </rPr>
      <t>/  Соціальні аспекти сучасної економіки (Social Aspects of Modern Economics)</t>
    </r>
  </si>
  <si>
    <t>DP095/ AF040 / DP099</t>
  </si>
  <si>
    <r>
      <rPr>
        <rFont val="Times New Roman"/>
        <b/>
        <color theme="1"/>
        <sz val="12.0"/>
      </rPr>
      <t xml:space="preserve"> Смарт-економіка (Smart-Ekonomics)</t>
    </r>
    <r>
      <rPr>
        <rFont val="Times New Roman"/>
        <color theme="1"/>
        <sz val="12.0"/>
      </rPr>
      <t xml:space="preserve"> / Фінансово-економічні аспекти бізнесу ( Financial and Economic Aspects of Business) / Холістичний маркетинг (Holistic Marketing)</t>
    </r>
  </si>
  <si>
    <t xml:space="preserve">  DP020/ SS008</t>
  </si>
  <si>
    <r>
      <rPr>
        <rFont val="Times New Roman"/>
        <color theme="1"/>
        <sz val="12.0"/>
      </rPr>
      <t xml:space="preserve">Євроінтеграція (Eurointegration) / </t>
    </r>
    <r>
      <rPr>
        <rFont val="Times New Roman"/>
        <b/>
        <color theme="1"/>
        <sz val="12.0"/>
      </rPr>
      <t xml:space="preserve">Підприємницьке право (Entrepreneurial Law) </t>
    </r>
  </si>
  <si>
    <t>DP112 / AF054</t>
  </si>
  <si>
    <r>
      <rPr>
        <rFont val="Times New Roman"/>
        <b/>
        <color theme="1"/>
        <sz val="12.0"/>
      </rPr>
      <t>Страхування в комерційній діяльності (Insurance in Commercial Activity)</t>
    </r>
    <r>
      <rPr>
        <rFont val="Times New Roman"/>
        <color theme="1"/>
        <sz val="12.0"/>
      </rPr>
      <t xml:space="preserve"> /   Звітність підприємств / Enterprise Reporting</t>
    </r>
  </si>
  <si>
    <t>DP020/SS013</t>
  </si>
  <si>
    <r>
      <rPr>
        <rFont val="Times New Roman"/>
        <color theme="1"/>
        <sz val="12.0"/>
      </rPr>
      <t xml:space="preserve">Державно-політичні засади сучасних економічних систем (State and Political Principles of Modern Economic Systems) / </t>
    </r>
    <r>
      <rPr>
        <rFont val="Times New Roman"/>
        <b/>
        <color theme="1"/>
        <sz val="12.0"/>
      </rPr>
      <t>Політико-психологічні засади управління господарською діяльністю (Political-psychological ambushes of management in the sphere of government activity)</t>
    </r>
  </si>
  <si>
    <t xml:space="preserve">DP114/DP105/ DP063 </t>
  </si>
  <si>
    <t>Соціальна відповідальність бізнесу / Business Social Responsibility) / Стратегії бізнесу (Strategies of Business) / Соціальний маркетинг (Social Marketing)</t>
  </si>
  <si>
    <t xml:space="preserve">CE029/CE112 </t>
  </si>
  <si>
    <t>Цифрова безпека (Digital Security) / Вступ до кібербезпеки (Introduction to Cybersecurity)</t>
  </si>
  <si>
    <t xml:space="preserve">DP093/ DP109 / </t>
  </si>
  <si>
    <t xml:space="preserve"> Маркетинг інновацій (Innovation Marketing)/ Інвестиційний менеджмент (Investment Management) </t>
  </si>
  <si>
    <t xml:space="preserve">CE112 /  DP094 </t>
  </si>
  <si>
    <t xml:space="preserve"> Бренд-менеджмент (Вrand Management) / Копірайтинг (Copywriting)</t>
  </si>
  <si>
    <t>Всього за  циклом 3:</t>
  </si>
  <si>
    <t>Разом за ОПП:</t>
  </si>
  <si>
    <t>Екзамени</t>
  </si>
  <si>
    <t>Заліки (ПМК)</t>
  </si>
  <si>
    <t>Курсові роботи</t>
  </si>
  <si>
    <t>Переддипломна практика</t>
  </si>
  <si>
    <t>Підсумкова атестація</t>
  </si>
  <si>
    <t>Завідувач кафедри економіки, управління</t>
  </si>
  <si>
    <t>та адміністрування, докт. екон. наук</t>
  </si>
  <si>
    <t>Наталія КУЗНЕЦОВА</t>
  </si>
  <si>
    <t>ПОГОДЖЕНО:</t>
  </si>
  <si>
    <t>Заступник директора з НМР, д-р екон. наук</t>
  </si>
  <si>
    <t>Надія АЗЬМУК</t>
  </si>
  <si>
    <t>Завідувач  навчального кабінету</t>
  </si>
  <si>
    <t>Ольга ФАСТОВСЬКА</t>
  </si>
  <si>
    <t>Головний бухгалтер</t>
  </si>
  <si>
    <t>Ольга ГЕНЗЕРСЬКА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</si>
</sst>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mo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sz val="10.0"/>
      <color theme="1"/>
      <name val="Arimo"/>
    </font>
    <font>
      <b/>
      <sz val="13.0"/>
      <color theme="1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sz val="12.0"/>
      <color rgb="FFFF0000"/>
      <name val="Times New Roman"/>
    </font>
    <font>
      <sz val="10.0"/>
      <color theme="1"/>
      <name val="Times New Roman"/>
    </font>
    <font>
      <b/>
      <i/>
      <sz val="12.0"/>
      <color theme="1"/>
      <name val="Times New Roman"/>
    </font>
    <font>
      <sz val="13.0"/>
      <color theme="1"/>
      <name val="Arimo"/>
    </font>
    <font>
      <sz val="13.0"/>
      <color theme="1"/>
      <name val="Times New Roman"/>
    </font>
    <font>
      <sz val="12.0"/>
      <color theme="1"/>
      <name val="Arimo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10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C0C0C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4" fillId="0" fontId="3" numFmtId="0" xfId="0" applyBorder="1" applyFont="1"/>
    <xf borderId="5" fillId="0" fontId="3" numFmtId="0" xfId="0" applyBorder="1" applyFont="1"/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6" fillId="0" fontId="3" numFmtId="0" xfId="0" applyBorder="1" applyFont="1"/>
    <xf borderId="2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right" shrinkToFit="0" vertical="bottom" wrapText="0"/>
    </xf>
    <xf borderId="7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0"/>
    </xf>
    <xf borderId="8" fillId="0" fontId="3" numFmtId="0" xfId="0" applyBorder="1" applyFont="1"/>
    <xf borderId="9" fillId="0" fontId="1" numFmtId="0" xfId="0" applyAlignment="1" applyBorder="1" applyFont="1">
      <alignment horizontal="center" shrinkToFit="0" vertical="bottom" wrapText="1"/>
    </xf>
    <xf borderId="10" fillId="0" fontId="1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horizontal="center" shrinkToFit="0" textRotation="90" vertical="bottom" wrapText="0"/>
    </xf>
    <xf borderId="17" fillId="0" fontId="1" numFmtId="0" xfId="0" applyAlignment="1" applyBorder="1" applyFont="1">
      <alignment horizontal="center" shrinkToFit="0" textRotation="90" vertical="bottom" wrapText="0"/>
    </xf>
    <xf borderId="18" fillId="0" fontId="1" numFmtId="0" xfId="0" applyAlignment="1" applyBorder="1" applyFont="1">
      <alignment horizontal="center" shrinkToFit="0" textRotation="90" vertical="bottom" wrapText="0"/>
    </xf>
    <xf borderId="19" fillId="0" fontId="1" numFmtId="0" xfId="0" applyAlignment="1" applyBorder="1" applyFont="1">
      <alignment horizontal="center" shrinkToFit="0" textRotation="90" vertical="bottom" wrapText="0"/>
    </xf>
    <xf borderId="20" fillId="0" fontId="1" numFmtId="0" xfId="0" applyAlignment="1" applyBorder="1" applyFont="1">
      <alignment horizontal="center" shrinkToFit="0" textRotation="90" vertical="bottom" wrapText="1"/>
    </xf>
    <xf borderId="15" fillId="0" fontId="1" numFmtId="0" xfId="0" applyAlignment="1" applyBorder="1" applyFont="1">
      <alignment horizontal="center" shrinkToFit="0" vertical="bottom" wrapText="0"/>
    </xf>
    <xf borderId="21" fillId="0" fontId="3" numFmtId="0" xfId="0" applyBorder="1" applyFont="1"/>
    <xf borderId="13" fillId="0" fontId="1" numFmtId="0" xfId="0" applyAlignment="1" applyBorder="1" applyFont="1">
      <alignment horizontal="center" shrinkToFit="0" textRotation="90" vertical="bottom" wrapText="1"/>
    </xf>
    <xf borderId="22" fillId="0" fontId="1" numFmtId="0" xfId="0" applyAlignment="1" applyBorder="1" applyFont="1">
      <alignment horizontal="center" shrinkToFit="0" vertical="bottom" wrapText="0"/>
    </xf>
    <xf borderId="23" fillId="0" fontId="3" numFmtId="0" xfId="0" applyBorder="1" applyFont="1"/>
    <xf borderId="24" fillId="0" fontId="1" numFmtId="0" xfId="0" applyAlignment="1" applyBorder="1" applyFont="1">
      <alignment horizontal="center" shrinkToFit="0" vertical="center" wrapText="0"/>
    </xf>
    <xf borderId="25" fillId="0" fontId="3" numFmtId="0" xfId="0" applyBorder="1" applyFont="1"/>
    <xf borderId="16" fillId="0" fontId="1" numFmtId="0" xfId="0" applyAlignment="1" applyBorder="1" applyFont="1">
      <alignment horizontal="center" shrinkToFit="0" textRotation="90" vertical="bottom" wrapText="1"/>
    </xf>
    <xf borderId="17" fillId="0" fontId="1" numFmtId="0" xfId="0" applyAlignment="1" applyBorder="1" applyFont="1">
      <alignment horizontal="center" shrinkToFit="0" textRotation="90" vertical="bottom" wrapText="1"/>
    </xf>
    <xf borderId="18" fillId="0" fontId="1" numFmtId="0" xfId="0" applyAlignment="1" applyBorder="1" applyFont="1">
      <alignment horizontal="center" shrinkToFit="0" textRotation="90" vertical="bottom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20" fillId="0" fontId="3" numFmtId="0" xfId="0" applyBorder="1" applyFont="1"/>
    <xf borderId="26" fillId="0" fontId="1" numFmtId="0" xfId="0" applyAlignment="1" applyBorder="1" applyFont="1">
      <alignment horizontal="center" shrinkToFit="0" textRotation="90" vertical="bottom" wrapText="0"/>
    </xf>
    <xf borderId="27" fillId="0" fontId="1" numFmtId="0" xfId="0" applyAlignment="1" applyBorder="1" applyFont="1">
      <alignment horizontal="center" shrinkToFit="0" textRotation="90" vertical="bottom" wrapText="1"/>
    </xf>
    <xf borderId="28" fillId="0" fontId="1" numFmtId="0" xfId="0" applyAlignment="1" applyBorder="1" applyFont="1">
      <alignment horizontal="center" shrinkToFit="0" vertical="bottom" wrapText="0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1" numFmtId="0" xfId="0" applyAlignment="1" applyBorder="1" applyFont="1">
      <alignment horizontal="center" shrinkToFit="0" vertical="bottom" wrapText="0"/>
    </xf>
    <xf borderId="32" fillId="0" fontId="1" numFmtId="0" xfId="0" applyAlignment="1" applyBorder="1" applyFont="1">
      <alignment horizontal="center" shrinkToFit="0" vertical="bottom" wrapText="0"/>
    </xf>
    <xf borderId="33" fillId="0" fontId="1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32" fillId="2" fontId="1" numFmtId="0" xfId="0" applyAlignment="1" applyBorder="1" applyFill="1" applyFont="1">
      <alignment horizontal="center" shrinkToFit="0" vertical="bottom" wrapText="0"/>
    </xf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8" fillId="0" fontId="1" numFmtId="0" xfId="0" applyAlignment="1" applyBorder="1" applyFont="1">
      <alignment horizontal="center" shrinkToFit="0" vertical="bottom" wrapText="0"/>
    </xf>
    <xf borderId="40" fillId="0" fontId="3" numFmtId="0" xfId="0" applyBorder="1" applyFont="1"/>
    <xf borderId="41" fillId="3" fontId="2" numFmtId="0" xfId="0" applyAlignment="1" applyBorder="1" applyFill="1" applyFont="1">
      <alignment horizontal="center" shrinkToFit="0" vertical="bottom" wrapText="0"/>
    </xf>
    <xf borderId="42" fillId="3" fontId="6" numFmtId="0" xfId="0" applyAlignment="1" applyBorder="1" applyFont="1">
      <alignment horizontal="center" shrinkToFit="0" vertical="center" wrapText="0"/>
    </xf>
    <xf borderId="43" fillId="0" fontId="3" numFmtId="0" xfId="0" applyBorder="1" applyFont="1"/>
    <xf borderId="44" fillId="0" fontId="3" numFmtId="0" xfId="0" applyBorder="1" applyFont="1"/>
    <xf borderId="45" fillId="0" fontId="1" numFmtId="49" xfId="0" applyAlignment="1" applyBorder="1" applyFont="1" applyNumberFormat="1">
      <alignment horizontal="center" shrinkToFit="0" vertical="center" wrapText="0"/>
    </xf>
    <xf borderId="45" fillId="0" fontId="1" numFmtId="0" xfId="0" applyAlignment="1" applyBorder="1" applyFont="1">
      <alignment shrinkToFit="0" vertical="center" wrapText="1"/>
    </xf>
    <xf borderId="46" fillId="0" fontId="1" numFmtId="0" xfId="0" applyAlignment="1" applyBorder="1" applyFont="1">
      <alignment shrinkToFit="0" vertical="bottom" wrapText="1"/>
    </xf>
    <xf borderId="47" fillId="2" fontId="1" numFmtId="0" xfId="0" applyAlignment="1" applyBorder="1" applyFont="1">
      <alignment horizontal="center" shrinkToFit="0" vertical="center" wrapText="0"/>
    </xf>
    <xf borderId="48" fillId="2" fontId="1" numFmtId="0" xfId="0" applyAlignment="1" applyBorder="1" applyFont="1">
      <alignment horizontal="center" shrinkToFit="0" vertical="center" wrapText="0"/>
    </xf>
    <xf borderId="49" fillId="2" fontId="7" numFmtId="0" xfId="0" applyAlignment="1" applyBorder="1" applyFont="1">
      <alignment horizontal="center" shrinkToFit="0" vertical="center" wrapText="0"/>
    </xf>
    <xf borderId="48" fillId="2" fontId="7" numFmtId="0" xfId="0" applyAlignment="1" applyBorder="1" applyFont="1">
      <alignment horizontal="center" shrinkToFit="0" vertical="center" wrapText="0"/>
    </xf>
    <xf borderId="50" fillId="2" fontId="7" numFmtId="0" xfId="0" applyAlignment="1" applyBorder="1" applyFont="1">
      <alignment horizontal="center" shrinkToFit="0" vertical="center" wrapText="0"/>
    </xf>
    <xf borderId="51" fillId="2" fontId="1" numFmtId="0" xfId="0" applyAlignment="1" applyBorder="1" applyFont="1">
      <alignment horizontal="center" shrinkToFit="0" vertical="center" wrapText="0"/>
    </xf>
    <xf borderId="52" fillId="2" fontId="1" numFmtId="0" xfId="0" applyAlignment="1" applyBorder="1" applyFont="1">
      <alignment horizontal="center" shrinkToFit="0" vertical="center" wrapText="0"/>
    </xf>
    <xf borderId="49" fillId="2" fontId="1" numFmtId="0" xfId="0" applyAlignment="1" applyBorder="1" applyFont="1">
      <alignment horizontal="center" shrinkToFit="0" vertical="center" wrapText="0"/>
    </xf>
    <xf borderId="49" fillId="0" fontId="7" numFmtId="0" xfId="0" applyAlignment="1" applyBorder="1" applyFont="1">
      <alignment horizontal="center" shrinkToFit="0" vertical="center" wrapText="0"/>
    </xf>
    <xf borderId="53" fillId="0" fontId="1" numFmtId="49" xfId="0" applyAlignment="1" applyBorder="1" applyFont="1" applyNumberFormat="1">
      <alignment horizontal="center" shrinkToFit="0" vertical="center" wrapText="0"/>
    </xf>
    <xf borderId="53" fillId="0" fontId="1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54" fillId="2" fontId="1" numFmtId="0" xfId="0" applyAlignment="1" applyBorder="1" applyFont="1">
      <alignment horizontal="center" shrinkToFit="0" vertical="center" wrapText="0"/>
    </xf>
    <xf borderId="2" fillId="2" fontId="1" numFmtId="0" xfId="0" applyAlignment="1" applyBorder="1" applyFont="1">
      <alignment horizontal="center" shrinkToFit="0" vertical="center" wrapText="0"/>
    </xf>
    <xf borderId="55" fillId="2" fontId="7" numFmtId="0" xfId="0" applyAlignment="1" applyBorder="1" applyFont="1">
      <alignment horizontal="center" shrinkToFit="0" vertical="center" wrapText="0"/>
    </xf>
    <xf borderId="56" fillId="2" fontId="8" numFmtId="0" xfId="0" applyAlignment="1" applyBorder="1" applyFont="1">
      <alignment horizontal="center" shrinkToFit="0" vertical="center" wrapText="0"/>
    </xf>
    <xf borderId="2" fillId="2" fontId="7" numFmtId="0" xfId="0" applyAlignment="1" applyBorder="1" applyFont="1">
      <alignment horizontal="center" shrinkToFit="0" vertical="center" wrapText="0"/>
    </xf>
    <xf borderId="57" fillId="2" fontId="7" numFmtId="0" xfId="0" applyAlignment="1" applyBorder="1" applyFont="1">
      <alignment horizontal="center" shrinkToFit="0" vertical="center" wrapText="0"/>
    </xf>
    <xf borderId="58" fillId="2" fontId="1" numFmtId="0" xfId="0" applyAlignment="1" applyBorder="1" applyFont="1">
      <alignment horizontal="center" shrinkToFit="0" vertical="center" wrapText="0"/>
    </xf>
    <xf borderId="55" fillId="2" fontId="1" numFmtId="0" xfId="0" applyAlignment="1" applyBorder="1" applyFont="1">
      <alignment horizontal="center" shrinkToFit="0" vertical="center" wrapText="0"/>
    </xf>
    <xf borderId="55" fillId="0" fontId="7" numFmtId="0" xfId="0" applyAlignment="1" applyBorder="1" applyFont="1">
      <alignment horizontal="center" shrinkToFit="0" vertical="center" wrapText="0"/>
    </xf>
    <xf borderId="53" fillId="2" fontId="1" numFmtId="49" xfId="0" applyAlignment="1" applyBorder="1" applyFont="1" applyNumberFormat="1">
      <alignment horizontal="center" shrinkToFit="0" vertical="center" wrapText="0"/>
    </xf>
    <xf borderId="53" fillId="2" fontId="1" numFmtId="0" xfId="0" applyAlignment="1" applyBorder="1" applyFont="1">
      <alignment shrinkToFit="0" vertical="center" wrapText="1"/>
    </xf>
    <xf borderId="59" fillId="2" fontId="1" numFmtId="0" xfId="0" applyAlignment="1" applyBorder="1" applyFont="1">
      <alignment shrinkToFit="0" vertical="bottom" wrapText="1"/>
    </xf>
    <xf borderId="56" fillId="2" fontId="1" numFmtId="0" xfId="0" applyAlignment="1" applyBorder="1" applyFont="1">
      <alignment horizontal="center" shrinkToFit="0" vertical="center" wrapText="0"/>
    </xf>
    <xf borderId="34" fillId="0" fontId="1" numFmtId="0" xfId="0" applyAlignment="1" applyBorder="1" applyFont="1">
      <alignment shrinkToFit="0" vertical="center" wrapText="1"/>
    </xf>
    <xf borderId="60" fillId="0" fontId="1" numFmtId="0" xfId="0" applyAlignment="1" applyBorder="1" applyFont="1">
      <alignment shrinkToFit="0" vertical="bottom" wrapText="0"/>
    </xf>
    <xf borderId="2" fillId="2" fontId="8" numFmtId="0" xfId="0" applyAlignment="1" applyBorder="1" applyFont="1">
      <alignment horizontal="center" shrinkToFit="0" vertical="center" wrapText="0"/>
    </xf>
    <xf borderId="61" fillId="0" fontId="7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left" shrinkToFit="0" vertical="bottom" wrapText="1"/>
    </xf>
    <xf borderId="62" fillId="0" fontId="1" numFmtId="0" xfId="0" applyAlignment="1" applyBorder="1" applyFont="1">
      <alignment horizontal="left" shrinkToFit="0" vertical="bottom" wrapText="1"/>
    </xf>
    <xf borderId="57" fillId="2" fontId="8" numFmtId="0" xfId="0" applyAlignment="1" applyBorder="1" applyFont="1">
      <alignment horizontal="center" shrinkToFit="0" vertical="center" wrapText="0"/>
    </xf>
    <xf borderId="57" fillId="2" fontId="1" numFmtId="0" xfId="0" applyAlignment="1" applyBorder="1" applyFont="1">
      <alignment horizontal="center" shrinkToFit="0" vertical="center" wrapText="0"/>
    </xf>
    <xf borderId="55" fillId="0" fontId="1" numFmtId="0" xfId="0" applyAlignment="1" applyBorder="1" applyFont="1">
      <alignment horizontal="center" shrinkToFit="0" vertical="center" wrapText="0"/>
    </xf>
    <xf borderId="53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53" fillId="0" fontId="1" numFmtId="0" xfId="0" applyAlignment="1" applyBorder="1" applyFont="1">
      <alignment horizontal="center" shrinkToFit="0" vertical="center" wrapText="0"/>
    </xf>
    <xf borderId="63" fillId="0" fontId="1" numFmtId="0" xfId="0" applyAlignment="1" applyBorder="1" applyFont="1">
      <alignment shrinkToFit="0" vertical="center" wrapText="1"/>
    </xf>
    <xf borderId="30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64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65" fillId="0" fontId="1" numFmtId="0" xfId="0" applyAlignment="1" applyBorder="1" applyFont="1">
      <alignment horizontal="center" shrinkToFit="0" vertical="center" wrapText="0"/>
    </xf>
    <xf borderId="1" fillId="0" fontId="8" numFmtId="0" xfId="0" applyAlignment="1" applyBorder="1" applyFont="1">
      <alignment horizontal="center" shrinkToFit="0" vertical="center" wrapText="0"/>
    </xf>
    <xf borderId="66" fillId="0" fontId="1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53" fillId="0" fontId="7" numFmtId="0" xfId="0" applyAlignment="1" applyBorder="1" applyFont="1">
      <alignment horizontal="center" shrinkToFit="0" vertical="center" wrapText="0"/>
    </xf>
    <xf borderId="63" fillId="0" fontId="8" numFmtId="0" xfId="0" applyAlignment="1" applyBorder="1" applyFont="1">
      <alignment shrinkToFit="0" vertical="center" wrapText="1"/>
    </xf>
    <xf borderId="30" fillId="0" fontId="8" numFmtId="0" xfId="0" applyAlignment="1" applyBorder="1" applyFont="1">
      <alignment shrinkToFit="0" vertical="bottom" wrapText="0"/>
    </xf>
    <xf borderId="18" fillId="0" fontId="8" numFmtId="0" xfId="0" applyAlignment="1" applyBorder="1" applyFont="1">
      <alignment shrinkToFit="0" vertical="bottom" wrapText="0"/>
    </xf>
    <xf borderId="64" fillId="0" fontId="8" numFmtId="0" xfId="0" applyAlignment="1" applyBorder="1" applyFont="1">
      <alignment horizontal="center" shrinkToFit="0" vertical="center" wrapText="0"/>
    </xf>
    <xf borderId="65" fillId="0" fontId="8" numFmtId="0" xfId="0" applyAlignment="1" applyBorder="1" applyFont="1">
      <alignment horizontal="center" shrinkToFit="0" vertical="center" wrapText="0"/>
    </xf>
    <xf borderId="66" fillId="0" fontId="8" numFmtId="0" xfId="0" applyAlignment="1" applyBorder="1" applyFont="1">
      <alignment horizontal="center" shrinkToFit="0" vertical="center" wrapText="0"/>
    </xf>
    <xf borderId="67" fillId="0" fontId="8" numFmtId="0" xfId="0" applyAlignment="1" applyBorder="1" applyFont="1">
      <alignment horizontal="center" shrinkToFit="0" vertical="center" wrapText="0"/>
    </xf>
    <xf borderId="63" fillId="0" fontId="1" numFmtId="0" xfId="0" applyAlignment="1" applyBorder="1" applyFont="1">
      <alignment horizontal="center" shrinkToFit="0" vertical="center" wrapText="0"/>
    </xf>
    <xf borderId="66" fillId="0" fontId="1" numFmtId="0" xfId="0" applyAlignment="1" applyBorder="1" applyFont="1">
      <alignment horizontal="center" readingOrder="0" shrinkToFit="0" vertical="center" wrapText="0"/>
    </xf>
    <xf borderId="67" fillId="0" fontId="1" numFmtId="0" xfId="0" applyAlignment="1" applyBorder="1" applyFont="1">
      <alignment horizontal="center" readingOrder="0" shrinkToFit="0" vertical="center" wrapText="0"/>
    </xf>
    <xf borderId="68" fillId="2" fontId="2" numFmtId="0" xfId="0" applyAlignment="1" applyBorder="1" applyFont="1">
      <alignment horizontal="center" shrinkToFit="0" vertical="bottom" wrapText="0"/>
    </xf>
    <xf borderId="69" fillId="2" fontId="6" numFmtId="0" xfId="0" applyAlignment="1" applyBorder="1" applyFont="1">
      <alignment shrinkToFit="0" vertical="bottom" wrapText="0"/>
    </xf>
    <xf borderId="70" fillId="2" fontId="6" numFmtId="0" xfId="0" applyAlignment="1" applyBorder="1" applyFont="1">
      <alignment horizontal="left" shrinkToFit="0" vertical="bottom" wrapText="1"/>
    </xf>
    <xf borderId="71" fillId="2" fontId="6" numFmtId="0" xfId="0" applyAlignment="1" applyBorder="1" applyFont="1">
      <alignment horizontal="left" shrinkToFit="0" vertical="bottom" wrapText="1"/>
    </xf>
    <xf borderId="32" fillId="2" fontId="6" numFmtId="0" xfId="0" applyAlignment="1" applyBorder="1" applyFont="1">
      <alignment horizontal="left" shrinkToFit="0" vertical="bottom" wrapText="1"/>
    </xf>
    <xf borderId="72" fillId="2" fontId="6" numFmtId="0" xfId="0" applyAlignment="1" applyBorder="1" applyFont="1">
      <alignment horizontal="left" shrinkToFit="0" vertical="bottom" wrapText="1"/>
    </xf>
    <xf borderId="71" fillId="2" fontId="6" numFmtId="0" xfId="0" applyAlignment="1" applyBorder="1" applyFont="1">
      <alignment horizontal="center" shrinkToFit="0" vertical="bottom" wrapText="1"/>
    </xf>
    <xf borderId="68" fillId="2" fontId="6" numFmtId="0" xfId="0" applyAlignment="1" applyBorder="1" applyFont="1">
      <alignment horizontal="center" shrinkToFit="0" vertical="bottom" wrapText="1"/>
    </xf>
    <xf borderId="69" fillId="3" fontId="2" numFmtId="0" xfId="0" applyAlignment="1" applyBorder="1" applyFont="1">
      <alignment horizontal="center" shrinkToFit="0" vertical="center" wrapText="0"/>
    </xf>
    <xf borderId="42" fillId="3" fontId="6" numFmtId="0" xfId="0" applyAlignment="1" applyBorder="1" applyFont="1">
      <alignment horizontal="center" shrinkToFit="0" vertical="center" wrapText="1"/>
    </xf>
    <xf borderId="45" fillId="2" fontId="1" numFmtId="49" xfId="0" applyAlignment="1" applyBorder="1" applyFont="1" applyNumberFormat="1">
      <alignment shrinkToFit="0" vertical="center" wrapText="0"/>
    </xf>
    <xf borderId="45" fillId="2" fontId="1" numFmtId="0" xfId="0" applyAlignment="1" applyBorder="1" applyFont="1">
      <alignment shrinkToFit="0" vertical="center" wrapText="1"/>
    </xf>
    <xf borderId="51" fillId="2" fontId="1" numFmtId="0" xfId="0" applyAlignment="1" applyBorder="1" applyFont="1">
      <alignment shrinkToFit="0" vertical="bottom" wrapText="0"/>
    </xf>
    <xf borderId="50" fillId="2" fontId="1" numFmtId="0" xfId="0" applyAlignment="1" applyBorder="1" applyFont="1">
      <alignment shrinkToFit="0" vertical="bottom" wrapText="0"/>
    </xf>
    <xf borderId="47" fillId="2" fontId="8" numFmtId="0" xfId="0" applyAlignment="1" applyBorder="1" applyFont="1">
      <alignment horizontal="center" shrinkToFit="0" vertical="center" wrapText="0"/>
    </xf>
    <xf borderId="50" fillId="2" fontId="1" numFmtId="0" xfId="0" applyAlignment="1" applyBorder="1" applyFont="1">
      <alignment horizontal="center" shrinkToFit="0" vertical="center" wrapText="0"/>
    </xf>
    <xf borderId="53" fillId="2" fontId="1" numFmtId="49" xfId="0" applyAlignment="1" applyBorder="1" applyFont="1" applyNumberFormat="1">
      <alignment shrinkToFit="0" vertical="center" wrapText="0"/>
    </xf>
    <xf borderId="58" fillId="2" fontId="1" numFmtId="0" xfId="0" applyAlignment="1" applyBorder="1" applyFont="1">
      <alignment shrinkToFit="0" vertical="bottom" wrapText="0"/>
    </xf>
    <xf borderId="57" fillId="2" fontId="1" numFmtId="0" xfId="0" applyAlignment="1" applyBorder="1" applyFont="1">
      <alignment shrinkToFit="0" vertical="bottom" wrapText="0"/>
    </xf>
    <xf borderId="73" fillId="2" fontId="1" numFmtId="49" xfId="0" applyAlignment="1" applyBorder="1" applyFont="1" applyNumberFormat="1">
      <alignment shrinkToFit="0" vertical="center" wrapText="0"/>
    </xf>
    <xf borderId="58" fillId="2" fontId="1" numFmtId="0" xfId="0" applyAlignment="1" applyBorder="1" applyFont="1">
      <alignment shrinkToFit="1" vertical="bottom" wrapText="0"/>
    </xf>
    <xf borderId="57" fillId="2" fontId="1" numFmtId="0" xfId="0" applyAlignment="1" applyBorder="1" applyFont="1">
      <alignment shrinkToFit="1" vertical="bottom" wrapText="0"/>
    </xf>
    <xf borderId="68" fillId="2" fontId="1" numFmtId="0" xfId="0" applyAlignment="1" applyBorder="1" applyFont="1">
      <alignment horizontal="center" shrinkToFit="0" vertical="center" wrapText="1"/>
    </xf>
    <xf borderId="74" fillId="2" fontId="1" numFmtId="0" xfId="0" applyAlignment="1" applyBorder="1" applyFont="1">
      <alignment shrinkToFit="0" vertical="bottom" wrapText="1"/>
    </xf>
    <xf borderId="53" fillId="2" fontId="1" numFmtId="0" xfId="0" applyAlignment="1" applyBorder="1" applyFont="1">
      <alignment shrinkToFit="0" vertical="bottom" wrapText="1"/>
    </xf>
    <xf borderId="56" fillId="2" fontId="1" numFmtId="1" xfId="0" applyAlignment="1" applyBorder="1" applyFont="1" applyNumberFormat="1">
      <alignment horizontal="center" shrinkToFit="0" vertical="center" wrapText="0"/>
    </xf>
    <xf borderId="75" fillId="2" fontId="1" numFmtId="0" xfId="0" applyAlignment="1" applyBorder="1" applyFont="1">
      <alignment shrinkToFit="0" vertical="center" wrapText="1"/>
    </xf>
    <xf borderId="55" fillId="2" fontId="8" numFmtId="0" xfId="0" applyAlignment="1" applyBorder="1" applyFont="1">
      <alignment horizontal="center" shrinkToFit="0" vertical="center" wrapText="0"/>
    </xf>
    <xf borderId="58" fillId="2" fontId="1" numFmtId="0" xfId="0" applyAlignment="1" applyBorder="1" applyFont="1">
      <alignment shrinkToFit="0" vertical="bottom" wrapText="1"/>
    </xf>
    <xf borderId="57" fillId="2" fontId="1" numFmtId="0" xfId="0" applyAlignment="1" applyBorder="1" applyFont="1">
      <alignment shrinkToFit="0" vertical="bottom" wrapText="1"/>
    </xf>
    <xf borderId="58" fillId="2" fontId="1" numFmtId="0" xfId="0" applyAlignment="1" applyBorder="1" applyFont="1">
      <alignment shrinkToFit="0" vertical="center" wrapText="0"/>
    </xf>
    <xf borderId="57" fillId="2" fontId="1" numFmtId="0" xfId="0" applyAlignment="1" applyBorder="1" applyFont="1">
      <alignment shrinkToFit="0" vertical="center" wrapText="0"/>
    </xf>
    <xf borderId="57" fillId="2" fontId="8" numFmtId="0" xfId="0" applyAlignment="1" applyBorder="1" applyFont="1">
      <alignment horizontal="center" readingOrder="0" shrinkToFit="0" vertical="center" wrapText="0"/>
    </xf>
    <xf borderId="57" fillId="2" fontId="1" numFmtId="0" xfId="0" applyAlignment="1" applyBorder="1" applyFont="1">
      <alignment horizontal="center" readingOrder="0" shrinkToFit="0" vertical="center" wrapText="0"/>
    </xf>
    <xf borderId="76" fillId="2" fontId="1" numFmtId="0" xfId="0" applyAlignment="1" applyBorder="1" applyFont="1">
      <alignment horizontal="center" shrinkToFit="0" vertical="center" wrapText="0"/>
    </xf>
    <xf borderId="77" fillId="2" fontId="1" numFmtId="0" xfId="0" applyAlignment="1" applyBorder="1" applyFont="1">
      <alignment horizontal="center" shrinkToFit="0" vertical="center" wrapText="0"/>
    </xf>
    <xf borderId="78" fillId="2" fontId="1" numFmtId="0" xfId="0" applyAlignment="1" applyBorder="1" applyFont="1">
      <alignment horizontal="center" shrinkToFit="0" vertical="center" wrapText="0"/>
    </xf>
    <xf borderId="79" fillId="2" fontId="9" numFmtId="0" xfId="0" applyAlignment="1" applyBorder="1" applyFont="1">
      <alignment horizontal="center" shrinkToFit="0" vertical="center" wrapText="0"/>
    </xf>
    <xf borderId="53" fillId="2" fontId="1" numFmtId="0" xfId="0" applyAlignment="1" applyBorder="1" applyFont="1">
      <alignment horizontal="left" shrinkToFit="0" vertical="center" wrapText="1"/>
    </xf>
    <xf borderId="61" fillId="0" fontId="9" numFmtId="0" xfId="0" applyAlignment="1" applyBorder="1" applyFont="1">
      <alignment shrinkToFit="0" vertical="center" wrapText="0"/>
    </xf>
    <xf borderId="80" fillId="2" fontId="1" numFmtId="49" xfId="0" applyAlignment="1" applyBorder="1" applyFont="1" applyNumberFormat="1">
      <alignment shrinkToFit="0" vertical="center" wrapText="0"/>
    </xf>
    <xf borderId="80" fillId="2" fontId="1" numFmtId="0" xfId="0" applyAlignment="1" applyBorder="1" applyFont="1">
      <alignment shrinkToFit="0" vertical="center" wrapText="1"/>
    </xf>
    <xf borderId="81" fillId="2" fontId="1" numFmtId="0" xfId="0" applyAlignment="1" applyBorder="1" applyFont="1">
      <alignment shrinkToFit="0" vertical="bottom" wrapText="0"/>
    </xf>
    <xf borderId="82" fillId="2" fontId="1" numFmtId="0" xfId="0" applyAlignment="1" applyBorder="1" applyFont="1">
      <alignment horizontal="center" shrinkToFit="0" vertical="center" wrapText="0"/>
    </xf>
    <xf borderId="83" fillId="2" fontId="1" numFmtId="0" xfId="0" applyAlignment="1" applyBorder="1" applyFont="1">
      <alignment horizontal="center" shrinkToFit="0" vertical="center" wrapText="0"/>
    </xf>
    <xf borderId="84" fillId="2" fontId="1" numFmtId="0" xfId="0" applyAlignment="1" applyBorder="1" applyFont="1">
      <alignment horizontal="center" shrinkToFit="0" vertical="center" wrapText="0"/>
    </xf>
    <xf borderId="85" fillId="2" fontId="1" numFmtId="0" xfId="0" applyAlignment="1" applyBorder="1" applyFont="1">
      <alignment horizontal="center" shrinkToFit="0" vertical="center" wrapText="0"/>
    </xf>
    <xf borderId="86" fillId="2" fontId="1" numFmtId="0" xfId="0" applyAlignment="1" applyBorder="1" applyFont="1">
      <alignment horizontal="center" shrinkToFit="0" vertical="center" wrapText="0"/>
    </xf>
    <xf borderId="87" fillId="2" fontId="1" numFmtId="0" xfId="0" applyAlignment="1" applyBorder="1" applyFont="1">
      <alignment horizontal="center" shrinkToFit="0" vertical="center" wrapText="0"/>
    </xf>
    <xf borderId="88" fillId="2" fontId="1" numFmtId="0" xfId="0" applyAlignment="1" applyBorder="1" applyFont="1">
      <alignment horizontal="center" shrinkToFit="0" vertical="center" wrapText="0"/>
    </xf>
    <xf borderId="82" fillId="2" fontId="1" numFmtId="1" xfId="0" applyAlignment="1" applyBorder="1" applyFont="1" applyNumberFormat="1">
      <alignment horizontal="center" shrinkToFit="0" vertical="center" wrapText="0"/>
    </xf>
    <xf borderId="89" fillId="2" fontId="1" numFmtId="0" xfId="0" applyAlignment="1" applyBorder="1" applyFont="1">
      <alignment horizontal="center" shrinkToFit="0" vertical="center" wrapText="0"/>
    </xf>
    <xf borderId="80" fillId="2" fontId="2" numFmtId="0" xfId="0" applyAlignment="1" applyBorder="1" applyFont="1">
      <alignment horizontal="center" shrinkToFit="0" vertical="bottom" wrapText="0"/>
    </xf>
    <xf borderId="82" fillId="2" fontId="6" numFmtId="0" xfId="0" applyAlignment="1" applyBorder="1" applyFont="1">
      <alignment shrinkToFit="0" vertical="bottom" wrapText="0"/>
    </xf>
    <xf borderId="81" fillId="2" fontId="6" numFmtId="0" xfId="0" applyAlignment="1" applyBorder="1" applyFont="1">
      <alignment shrinkToFit="0" vertical="bottom" wrapText="1"/>
    </xf>
    <xf borderId="82" fillId="2" fontId="7" numFmtId="0" xfId="0" applyAlignment="1" applyBorder="1" applyFont="1">
      <alignment horizontal="center" shrinkToFit="0" vertical="bottom" wrapText="0"/>
    </xf>
    <xf borderId="83" fillId="2" fontId="7" numFmtId="0" xfId="0" applyAlignment="1" applyBorder="1" applyFont="1">
      <alignment horizontal="center" shrinkToFit="0" vertical="bottom" wrapText="0"/>
    </xf>
    <xf borderId="82" fillId="2" fontId="6" numFmtId="0" xfId="0" applyAlignment="1" applyBorder="1" applyFont="1">
      <alignment horizontal="center" shrinkToFit="0" vertical="bottom" wrapText="0"/>
    </xf>
    <xf borderId="69" fillId="2" fontId="6" numFmtId="0" xfId="0" applyAlignment="1" applyBorder="1" applyFont="1">
      <alignment horizontal="center" shrinkToFit="0" vertical="bottom" wrapText="0"/>
    </xf>
    <xf borderId="68" fillId="2" fontId="6" numFmtId="0" xfId="0" applyAlignment="1" applyBorder="1" applyFont="1">
      <alignment horizontal="center" shrinkToFit="0" vertical="bottom" wrapText="0"/>
    </xf>
    <xf borderId="90" fillId="2" fontId="6" numFmtId="0" xfId="0" applyAlignment="1" applyBorder="1" applyFont="1">
      <alignment horizontal="center" shrinkToFit="0" vertical="bottom" wrapText="0"/>
    </xf>
    <xf borderId="88" fillId="2" fontId="6" numFmtId="0" xfId="0" applyAlignment="1" applyBorder="1" applyFont="1">
      <alignment horizontal="center" shrinkToFit="0" vertical="bottom" wrapText="0"/>
    </xf>
    <xf borderId="89" fillId="2" fontId="6" numFmtId="0" xfId="0" applyAlignment="1" applyBorder="1" applyFont="1">
      <alignment horizontal="center" shrinkToFit="0" vertical="bottom" wrapText="0"/>
    </xf>
    <xf borderId="79" fillId="4" fontId="2" numFmtId="49" xfId="0" applyAlignment="1" applyBorder="1" applyFill="1" applyFont="1" applyNumberFormat="1">
      <alignment horizontal="center" shrinkToFit="0" vertical="bottom" wrapText="0"/>
    </xf>
    <xf borderId="91" fillId="4" fontId="6" numFmtId="0" xfId="0" applyAlignment="1" applyBorder="1" applyFont="1">
      <alignment horizontal="center" shrinkToFit="0" vertical="center" wrapText="1"/>
    </xf>
    <xf borderId="92" fillId="0" fontId="3" numFmtId="0" xfId="0" applyBorder="1" applyFont="1"/>
    <xf borderId="93" fillId="0" fontId="3" numFmtId="0" xfId="0" applyBorder="1" applyFont="1"/>
    <xf borderId="45" fillId="2" fontId="1" numFmtId="49" xfId="0" applyAlignment="1" applyBorder="1" applyFont="1" applyNumberFormat="1">
      <alignment horizontal="center" shrinkToFit="0" vertical="center" wrapText="1"/>
    </xf>
    <xf borderId="53" fillId="2" fontId="1" numFmtId="49" xfId="0" applyAlignment="1" applyBorder="1" applyFont="1" applyNumberFormat="1">
      <alignment horizontal="center" shrinkToFit="0" vertical="center" wrapText="1"/>
    </xf>
    <xf borderId="2" fillId="2" fontId="1" numFmtId="1" xfId="0" applyAlignment="1" applyBorder="1" applyFont="1" applyNumberFormat="1">
      <alignment horizontal="center" shrinkToFit="0" vertical="center" wrapText="0"/>
    </xf>
    <xf borderId="2" fillId="5" fontId="1" numFmtId="0" xfId="0" applyAlignment="1" applyBorder="1" applyFill="1" applyFont="1">
      <alignment horizontal="center" shrinkToFit="0" vertical="center" wrapText="0"/>
    </xf>
    <xf borderId="57" fillId="5" fontId="1" numFmtId="0" xfId="0" applyAlignment="1" applyBorder="1" applyFont="1">
      <alignment horizontal="center" shrinkToFit="0" vertical="center" wrapText="0"/>
    </xf>
    <xf borderId="94" fillId="2" fontId="1" numFmtId="0" xfId="0" applyAlignment="1" applyBorder="1" applyFont="1">
      <alignment shrinkToFit="0" vertical="center" wrapText="1"/>
    </xf>
    <xf borderId="75" fillId="2" fontId="1" numFmtId="49" xfId="0" applyAlignment="1" applyBorder="1" applyFont="1" applyNumberFormat="1">
      <alignment horizontal="center" shrinkToFit="0" vertical="center" wrapText="1"/>
    </xf>
    <xf borderId="95" fillId="2" fontId="1" numFmtId="0" xfId="0" applyAlignment="1" applyBorder="1" applyFont="1">
      <alignment shrinkToFit="0" vertical="bottom" wrapText="0"/>
    </xf>
    <xf borderId="96" fillId="2" fontId="1" numFmtId="0" xfId="0" applyAlignment="1" applyBorder="1" applyFont="1">
      <alignment shrinkToFit="0" vertical="bottom" wrapText="0"/>
    </xf>
    <xf borderId="77" fillId="5" fontId="1" numFmtId="0" xfId="0" applyAlignment="1" applyBorder="1" applyFont="1">
      <alignment horizontal="center" shrinkToFit="0" vertical="center" wrapText="0"/>
    </xf>
    <xf borderId="96" fillId="5" fontId="1" numFmtId="0" xfId="0" applyAlignment="1" applyBorder="1" applyFont="1">
      <alignment horizontal="center" shrinkToFit="0" vertical="center" wrapText="0"/>
    </xf>
    <xf borderId="96" fillId="2" fontId="1" numFmtId="0" xfId="0" applyAlignment="1" applyBorder="1" applyFont="1">
      <alignment horizontal="center" shrinkToFit="0" vertical="center" wrapText="0"/>
    </xf>
    <xf borderId="95" fillId="2" fontId="1" numFmtId="0" xfId="0" applyAlignment="1" applyBorder="1" applyFont="1">
      <alignment horizontal="center" shrinkToFit="0" vertical="center" wrapText="0"/>
    </xf>
    <xf borderId="94" fillId="2" fontId="1" numFmtId="49" xfId="0" applyAlignment="1" applyBorder="1" applyFont="1" applyNumberFormat="1">
      <alignment horizontal="center" shrinkToFit="0" vertical="center" wrapText="1"/>
    </xf>
    <xf borderId="97" fillId="2" fontId="1" numFmtId="0" xfId="0" applyAlignment="1" applyBorder="1" applyFont="1">
      <alignment shrinkToFit="0" vertical="bottom" wrapText="0"/>
    </xf>
    <xf borderId="98" fillId="2" fontId="1" numFmtId="0" xfId="0" applyAlignment="1" applyBorder="1" applyFont="1">
      <alignment shrinkToFit="0" vertical="bottom" wrapText="0"/>
    </xf>
    <xf borderId="99" fillId="2" fontId="1" numFmtId="0" xfId="0" applyAlignment="1" applyBorder="1" applyFont="1">
      <alignment horizontal="center" shrinkToFit="0" vertical="center" wrapText="0"/>
    </xf>
    <xf borderId="100" fillId="2" fontId="1" numFmtId="0" xfId="0" applyAlignment="1" applyBorder="1" applyFont="1">
      <alignment horizontal="center" shrinkToFit="0" vertical="center" wrapText="0"/>
    </xf>
    <xf borderId="101" fillId="2" fontId="1" numFmtId="0" xfId="0" applyAlignment="1" applyBorder="1" applyFont="1">
      <alignment horizontal="center" shrinkToFit="0" vertical="center" wrapText="0"/>
    </xf>
    <xf borderId="68" fillId="3" fontId="1" numFmtId="0" xfId="0" applyAlignment="1" applyBorder="1" applyFont="1">
      <alignment shrinkToFit="0" vertical="bottom" wrapText="0"/>
    </xf>
    <xf borderId="102" fillId="3" fontId="6" numFmtId="0" xfId="0" applyAlignment="1" applyBorder="1" applyFont="1">
      <alignment shrinkToFit="0" vertical="bottom" wrapText="0"/>
    </xf>
    <xf borderId="32" fillId="3" fontId="1" numFmtId="0" xfId="0" applyAlignment="1" applyBorder="1" applyFont="1">
      <alignment shrinkToFit="0" vertical="bottom" wrapText="0"/>
    </xf>
    <xf borderId="72" fillId="3" fontId="1" numFmtId="0" xfId="0" applyAlignment="1" applyBorder="1" applyFont="1">
      <alignment shrinkToFit="0" vertical="bottom" wrapText="0"/>
    </xf>
    <xf borderId="71" fillId="3" fontId="1" numFmtId="0" xfId="0" applyAlignment="1" applyBorder="1" applyFont="1">
      <alignment shrinkToFit="0" vertical="bottom" wrapText="0"/>
    </xf>
    <xf borderId="33" fillId="3" fontId="1" numFmtId="0" xfId="0" applyAlignment="1" applyBorder="1" applyFont="1">
      <alignment shrinkToFit="0" vertical="bottom" wrapText="0"/>
    </xf>
    <xf borderId="102" fillId="3" fontId="10" numFmtId="0" xfId="0" applyAlignment="1" applyBorder="1" applyFont="1">
      <alignment shrinkToFit="0" vertical="bottom" wrapText="0"/>
    </xf>
    <xf borderId="71" fillId="3" fontId="10" numFmtId="0" xfId="0" applyAlignment="1" applyBorder="1" applyFont="1">
      <alignment shrinkToFit="0" vertical="bottom" wrapText="0"/>
    </xf>
    <xf borderId="68" fillId="3" fontId="10" numFmtId="0" xfId="0" applyAlignment="1" applyBorder="1" applyFont="1">
      <alignment shrinkToFit="0" vertical="bottom" wrapText="0"/>
    </xf>
    <xf borderId="90" fillId="3" fontId="10" numFmtId="0" xfId="0" applyAlignment="1" applyBorder="1" applyFont="1">
      <alignment shrinkToFit="0" vertical="bottom" wrapText="0"/>
    </xf>
    <xf borderId="102" fillId="3" fontId="2" numFmtId="0" xfId="0" applyAlignment="1" applyBorder="1" applyFont="1">
      <alignment shrinkToFit="0" vertical="bottom" wrapText="0"/>
    </xf>
    <xf borderId="32" fillId="3" fontId="2" numFmtId="0" xfId="0" applyAlignment="1" applyBorder="1" applyFont="1">
      <alignment shrinkToFit="0" vertical="bottom" wrapText="0"/>
    </xf>
    <xf borderId="72" fillId="3" fontId="2" numFmtId="0" xfId="0" applyAlignment="1" applyBorder="1" applyFont="1">
      <alignment shrinkToFit="0" vertical="bottom" wrapText="0"/>
    </xf>
    <xf borderId="71" fillId="3" fontId="2" numFmtId="0" xfId="0" applyAlignment="1" applyBorder="1" applyFont="1">
      <alignment shrinkToFit="0" vertical="bottom" wrapText="0"/>
    </xf>
    <xf borderId="33" fillId="3" fontId="2" numFmtId="0" xfId="0" applyAlignment="1" applyBorder="1" applyFont="1">
      <alignment shrinkToFit="0" vertical="bottom" wrapText="0"/>
    </xf>
    <xf borderId="56" fillId="0" fontId="1" numFmtId="0" xfId="0" applyAlignment="1" applyBorder="1" applyFont="1">
      <alignment shrinkToFit="0" vertical="bottom" wrapText="0"/>
    </xf>
    <xf borderId="2" fillId="0" fontId="1" numFmtId="1" xfId="0" applyAlignment="1" applyBorder="1" applyFont="1" applyNumberFormat="1">
      <alignment shrinkToFit="0" vertical="bottom" wrapText="0"/>
    </xf>
    <xf borderId="55" fillId="0" fontId="1" numFmtId="1" xfId="0" applyAlignment="1" applyBorder="1" applyFont="1" applyNumberFormat="1">
      <alignment shrinkToFit="0" vertical="bottom" wrapText="0"/>
    </xf>
    <xf borderId="55" fillId="0" fontId="1" numFmtId="0" xfId="0" applyAlignment="1" applyBorder="1" applyFont="1">
      <alignment shrinkToFit="0" vertical="bottom" wrapText="0"/>
    </xf>
    <xf borderId="64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65" fillId="0" fontId="1" numFmtId="0" xfId="0" applyAlignment="1" applyBorder="1" applyFont="1">
      <alignment shrinkToFit="0" vertical="bottom" wrapText="0"/>
    </xf>
    <xf borderId="85" fillId="0" fontId="1" numFmtId="0" xfId="0" applyAlignment="1" applyBorder="1" applyFont="1">
      <alignment shrinkToFit="0" vertical="bottom" wrapText="0"/>
    </xf>
    <xf borderId="86" fillId="0" fontId="1" numFmtId="0" xfId="0" applyAlignment="1" applyBorder="1" applyFont="1">
      <alignment shrinkToFit="0" vertical="bottom" wrapText="0"/>
    </xf>
    <xf borderId="87" fillId="0" fontId="1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left" shrinkToFit="0" vertical="top" wrapText="0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5.43"/>
    <col customWidth="1" hidden="1" min="3" max="3" width="0.29"/>
    <col customWidth="1" hidden="1" min="4" max="4" width="2.0"/>
    <col customWidth="1" min="5" max="5" width="4.29"/>
    <col customWidth="1" min="6" max="6" width="4.86"/>
    <col customWidth="1" min="7" max="7" width="5.57"/>
    <col customWidth="1" min="8" max="8" width="5.0"/>
    <col customWidth="1" min="9" max="9" width="5.29"/>
    <col customWidth="1" min="10" max="10" width="4.86"/>
    <col customWidth="1" min="11" max="11" width="5.14"/>
    <col customWidth="1" min="12" max="12" width="5.29"/>
    <col customWidth="1" min="13" max="13" width="4.71"/>
    <col customWidth="1" min="14" max="14" width="6.29"/>
    <col customWidth="1" min="15" max="15" width="6.14"/>
    <col customWidth="1" min="16" max="16" width="4.86"/>
    <col customWidth="1" min="17" max="17" width="5.86"/>
    <col customWidth="1" min="18" max="18" width="6.57"/>
    <col customWidth="1" min="19" max="22" width="6.0"/>
    <col customWidth="1" min="23" max="23" width="5.86"/>
    <col customWidth="1" min="24" max="24" width="5.71"/>
    <col customWidth="1" min="25" max="26" width="8.0"/>
  </cols>
  <sheetData>
    <row r="1" ht="16.5" customHeight="1">
      <c r="A1" s="1"/>
      <c r="B1" s="2" t="s">
        <v>0</v>
      </c>
      <c r="C1" s="3"/>
      <c r="D1" s="3"/>
      <c r="E1" s="4" t="s">
        <v>1</v>
      </c>
      <c r="F1" s="5"/>
      <c r="G1" s="5"/>
      <c r="H1" s="5"/>
      <c r="I1" s="5"/>
      <c r="J1" s="6"/>
      <c r="K1" s="7"/>
      <c r="L1" s="7"/>
      <c r="M1" s="7"/>
      <c r="N1" s="7"/>
      <c r="O1" s="7"/>
      <c r="P1" s="7"/>
      <c r="Q1" s="8" t="s">
        <v>2</v>
      </c>
      <c r="R1" s="8"/>
      <c r="S1" s="8"/>
      <c r="T1" s="8"/>
      <c r="U1" s="8"/>
      <c r="V1" s="8"/>
      <c r="W1" s="8"/>
      <c r="X1" s="8"/>
      <c r="Y1" s="9"/>
    </row>
    <row r="2" ht="16.5" customHeight="1">
      <c r="A2" s="1"/>
      <c r="B2" s="10"/>
      <c r="C2" s="11"/>
      <c r="D2" s="11"/>
      <c r="E2" s="12">
        <v>1.0</v>
      </c>
      <c r="F2" s="12">
        <v>2.0</v>
      </c>
      <c r="G2" s="12">
        <v>3.0</v>
      </c>
      <c r="H2" s="12">
        <v>4.0</v>
      </c>
      <c r="I2" s="13">
        <v>5.0</v>
      </c>
      <c r="J2" s="13">
        <v>6.0</v>
      </c>
      <c r="K2" s="7"/>
      <c r="L2" s="7"/>
      <c r="M2" s="7"/>
      <c r="N2" s="7"/>
      <c r="Q2" s="8" t="s">
        <v>3</v>
      </c>
      <c r="R2" s="8"/>
      <c r="S2" s="8"/>
      <c r="T2" s="8"/>
      <c r="U2" s="8"/>
      <c r="V2" s="8"/>
      <c r="W2" s="8"/>
      <c r="X2" s="8"/>
      <c r="Y2" s="9"/>
    </row>
    <row r="3" ht="16.5" customHeight="1">
      <c r="A3" s="1"/>
      <c r="B3" s="11" t="s">
        <v>4</v>
      </c>
      <c r="C3" s="11"/>
      <c r="D3" s="11"/>
      <c r="E3" s="13">
        <v>15.0</v>
      </c>
      <c r="F3" s="13">
        <v>17.0</v>
      </c>
      <c r="G3" s="13">
        <v>15.0</v>
      </c>
      <c r="H3" s="13">
        <v>18.0</v>
      </c>
      <c r="I3" s="13">
        <v>15.0</v>
      </c>
      <c r="J3" s="13">
        <v>14.0</v>
      </c>
      <c r="K3" s="7"/>
      <c r="L3" s="7"/>
      <c r="M3" s="7"/>
      <c r="N3" s="7"/>
      <c r="Q3" s="8"/>
      <c r="R3" s="8"/>
      <c r="S3" s="8"/>
      <c r="T3" s="8"/>
      <c r="U3" s="8"/>
      <c r="V3" s="8"/>
      <c r="W3" s="8"/>
      <c r="X3" s="8"/>
    </row>
    <row r="4" ht="16.5" customHeight="1">
      <c r="A4" s="1"/>
      <c r="B4" s="11" t="s">
        <v>5</v>
      </c>
      <c r="C4" s="3"/>
      <c r="D4" s="3"/>
      <c r="E4" s="13">
        <v>2.0</v>
      </c>
      <c r="F4" s="13">
        <v>2.0</v>
      </c>
      <c r="G4" s="13">
        <v>2.0</v>
      </c>
      <c r="H4" s="13">
        <v>2.0</v>
      </c>
      <c r="I4" s="13">
        <v>2.0</v>
      </c>
      <c r="J4" s="13">
        <v>2.0</v>
      </c>
      <c r="K4" s="7"/>
      <c r="L4" s="7"/>
      <c r="M4" s="7"/>
      <c r="N4" s="7"/>
      <c r="Q4" s="8" t="s">
        <v>6</v>
      </c>
    </row>
    <row r="5" ht="16.5" customHeight="1">
      <c r="A5" s="1"/>
      <c r="B5" s="11" t="s">
        <v>7</v>
      </c>
      <c r="C5" s="3"/>
      <c r="D5" s="3"/>
      <c r="E5" s="13"/>
      <c r="F5" s="13"/>
      <c r="G5" s="13">
        <v>2.0</v>
      </c>
      <c r="H5" s="13">
        <v>2.0</v>
      </c>
      <c r="I5" s="13"/>
      <c r="J5" s="13"/>
      <c r="K5" s="7"/>
      <c r="L5" s="7"/>
      <c r="M5" s="7"/>
      <c r="N5" s="7"/>
      <c r="Q5" s="8"/>
      <c r="R5" s="8"/>
      <c r="S5" s="8"/>
      <c r="T5" s="8"/>
      <c r="U5" s="8"/>
      <c r="V5" s="8"/>
      <c r="W5" s="8"/>
      <c r="X5" s="8"/>
    </row>
    <row r="6" ht="16.5" customHeight="1">
      <c r="A6" s="1"/>
      <c r="B6" s="11" t="s">
        <v>8</v>
      </c>
      <c r="C6" s="3"/>
      <c r="D6" s="3"/>
      <c r="E6" s="13"/>
      <c r="F6" s="13"/>
      <c r="G6" s="3"/>
      <c r="H6" s="13"/>
      <c r="I6" s="13"/>
      <c r="J6" s="13"/>
      <c r="K6" s="7"/>
      <c r="L6" s="7"/>
      <c r="M6" s="7"/>
      <c r="N6" s="7"/>
      <c r="Q6" s="8" t="s">
        <v>9</v>
      </c>
      <c r="R6" s="8"/>
      <c r="S6" s="8"/>
      <c r="T6" s="1"/>
      <c r="U6" s="1"/>
      <c r="V6" s="1"/>
      <c r="W6" s="1"/>
      <c r="X6" s="1"/>
    </row>
    <row r="7" ht="16.5" customHeight="1">
      <c r="A7" s="1"/>
      <c r="B7" s="11" t="s">
        <v>10</v>
      </c>
      <c r="C7" s="3"/>
      <c r="D7" s="3"/>
      <c r="E7" s="3"/>
      <c r="F7" s="13"/>
      <c r="G7" s="13"/>
      <c r="H7" s="13"/>
      <c r="I7" s="13"/>
      <c r="J7" s="13">
        <v>4.0</v>
      </c>
      <c r="K7" s="7"/>
      <c r="L7" s="7"/>
      <c r="M7" s="7"/>
      <c r="N7" s="7"/>
      <c r="Q7" s="8"/>
      <c r="R7" s="8"/>
      <c r="S7" s="8"/>
      <c r="T7" s="8"/>
      <c r="U7" s="8"/>
      <c r="V7" s="8"/>
      <c r="W7" s="8"/>
      <c r="X7" s="8"/>
    </row>
    <row r="8" ht="16.5" customHeight="1">
      <c r="A8" s="1"/>
      <c r="B8" s="11" t="s">
        <v>11</v>
      </c>
      <c r="C8" s="3"/>
      <c r="D8" s="3"/>
      <c r="E8" s="3"/>
      <c r="F8" s="13"/>
      <c r="G8" s="13"/>
      <c r="H8" s="13"/>
      <c r="I8" s="13"/>
      <c r="J8" s="13">
        <v>2.0</v>
      </c>
      <c r="K8" s="7"/>
      <c r="L8" s="7"/>
      <c r="M8" s="7"/>
      <c r="N8" s="7"/>
      <c r="Q8" s="8"/>
      <c r="R8" s="8"/>
      <c r="S8" s="8"/>
      <c r="T8" s="8"/>
      <c r="U8" s="8"/>
      <c r="V8" s="8"/>
      <c r="W8" s="8"/>
      <c r="X8" s="8"/>
    </row>
    <row r="9" ht="16.5" customHeight="1">
      <c r="A9" s="1"/>
      <c r="B9" s="11" t="s">
        <v>12</v>
      </c>
      <c r="C9" s="13"/>
      <c r="D9" s="13"/>
      <c r="E9" s="13">
        <v>4.0</v>
      </c>
      <c r="F9" s="13">
        <v>8.0</v>
      </c>
      <c r="G9" s="13">
        <v>4.0</v>
      </c>
      <c r="H9" s="13">
        <v>7.0</v>
      </c>
      <c r="I9" s="13">
        <v>4.0</v>
      </c>
      <c r="J9" s="13"/>
      <c r="K9" s="7"/>
      <c r="L9" s="7"/>
      <c r="M9" s="7"/>
      <c r="N9" s="7"/>
      <c r="Q9" s="1"/>
      <c r="R9" s="8"/>
      <c r="S9" s="1"/>
      <c r="T9" s="1"/>
      <c r="U9" s="1"/>
      <c r="V9" s="1"/>
      <c r="W9" s="1"/>
      <c r="X9" s="1"/>
    </row>
    <row r="10" ht="16.5" customHeight="1">
      <c r="A10" s="1"/>
      <c r="B10" s="11" t="s">
        <v>13</v>
      </c>
      <c r="C10" s="13"/>
      <c r="D10" s="13"/>
      <c r="E10" s="4">
        <v>48.0</v>
      </c>
      <c r="F10" s="6"/>
      <c r="G10" s="4">
        <v>52.0</v>
      </c>
      <c r="H10" s="6"/>
      <c r="I10" s="4">
        <v>43.0</v>
      </c>
      <c r="J10" s="6"/>
      <c r="K10" s="7"/>
      <c r="L10" s="7"/>
      <c r="M10" s="7"/>
      <c r="N10" s="7"/>
      <c r="Q10" s="1"/>
      <c r="R10" s="8"/>
      <c r="S10" s="1"/>
      <c r="T10" s="1"/>
      <c r="U10" s="1"/>
      <c r="V10" s="1"/>
      <c r="W10" s="1"/>
      <c r="X10" s="1"/>
    </row>
    <row r="11" ht="16.5" customHeight="1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Q11" s="1"/>
      <c r="R11" s="8"/>
      <c r="S11" s="1"/>
      <c r="T11" s="1"/>
      <c r="U11" s="1"/>
      <c r="V11" s="1"/>
      <c r="W11" s="1"/>
      <c r="X11" s="1"/>
    </row>
    <row r="12" ht="17.25" customHeight="1">
      <c r="A12" s="14" t="s">
        <v>14</v>
      </c>
    </row>
    <row r="13" ht="17.25" customHeight="1">
      <c r="A13" s="14" t="s">
        <v>15</v>
      </c>
    </row>
    <row r="14" ht="17.25" customHeight="1">
      <c r="A14" s="14" t="s">
        <v>16</v>
      </c>
    </row>
    <row r="15" ht="17.25" customHeight="1">
      <c r="A15" s="14" t="s">
        <v>17</v>
      </c>
    </row>
    <row r="16" ht="17.25" customHeight="1">
      <c r="A16" s="14" t="s">
        <v>18</v>
      </c>
    </row>
    <row r="17" ht="17.25" customHeight="1">
      <c r="A17" s="15" t="s">
        <v>19</v>
      </c>
    </row>
    <row r="18" ht="16.5" customHeight="1">
      <c r="A18" s="16" t="s">
        <v>20</v>
      </c>
      <c r="B18" s="17" t="s">
        <v>21</v>
      </c>
      <c r="C18" s="18"/>
      <c r="D18" s="18"/>
      <c r="E18" s="19" t="s">
        <v>22</v>
      </c>
      <c r="F18" s="18"/>
      <c r="G18" s="18"/>
      <c r="H18" s="20" t="s">
        <v>23</v>
      </c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0"/>
      <c r="T18" s="21"/>
      <c r="U18" s="21"/>
      <c r="V18" s="21"/>
      <c r="W18" s="21"/>
      <c r="X18" s="22"/>
    </row>
    <row r="19" ht="16.5" customHeight="1">
      <c r="A19" s="23"/>
      <c r="E19" s="24"/>
      <c r="F19" s="25"/>
      <c r="G19" s="25"/>
      <c r="H19" s="26" t="s">
        <v>24</v>
      </c>
      <c r="I19" s="27" t="s">
        <v>25</v>
      </c>
      <c r="J19" s="27" t="s">
        <v>26</v>
      </c>
      <c r="K19" s="27" t="s">
        <v>27</v>
      </c>
      <c r="L19" s="27" t="s">
        <v>28</v>
      </c>
      <c r="M19" s="28" t="s">
        <v>29</v>
      </c>
      <c r="N19" s="29" t="s">
        <v>30</v>
      </c>
      <c r="O19" s="30" t="s">
        <v>31</v>
      </c>
      <c r="P19" s="31" t="s">
        <v>32</v>
      </c>
      <c r="Q19" s="32"/>
      <c r="R19" s="33" t="s">
        <v>33</v>
      </c>
      <c r="S19" s="34" t="s">
        <v>34</v>
      </c>
      <c r="T19" s="35"/>
      <c r="U19" s="36" t="s">
        <v>35</v>
      </c>
      <c r="V19" s="35"/>
      <c r="W19" s="36" t="s">
        <v>36</v>
      </c>
      <c r="X19" s="37"/>
    </row>
    <row r="20" ht="12.75" customHeight="1">
      <c r="A20" s="23"/>
      <c r="E20" s="38" t="s">
        <v>37</v>
      </c>
      <c r="F20" s="39" t="s">
        <v>38</v>
      </c>
      <c r="G20" s="40" t="s">
        <v>39</v>
      </c>
      <c r="H20" s="41"/>
      <c r="I20" s="42"/>
      <c r="J20" s="42"/>
      <c r="K20" s="42"/>
      <c r="L20" s="42"/>
      <c r="M20" s="43"/>
      <c r="N20" s="41"/>
      <c r="O20" s="44"/>
      <c r="P20" s="45" t="s">
        <v>40</v>
      </c>
      <c r="Q20" s="46" t="s">
        <v>41</v>
      </c>
      <c r="R20" s="23"/>
      <c r="S20" s="47"/>
      <c r="T20" s="48"/>
      <c r="U20" s="48"/>
      <c r="V20" s="48"/>
      <c r="W20" s="48"/>
      <c r="X20" s="49"/>
    </row>
    <row r="21" ht="16.5" customHeight="1">
      <c r="A21" s="23"/>
      <c r="E21" s="41"/>
      <c r="F21" s="42"/>
      <c r="G21" s="43"/>
      <c r="H21" s="41"/>
      <c r="I21" s="42"/>
      <c r="J21" s="42"/>
      <c r="K21" s="42"/>
      <c r="L21" s="42"/>
      <c r="M21" s="43"/>
      <c r="N21" s="41"/>
      <c r="O21" s="44"/>
      <c r="P21" s="50"/>
      <c r="Q21" s="42"/>
      <c r="R21" s="23"/>
      <c r="S21" s="51">
        <v>1.0</v>
      </c>
      <c r="T21" s="52">
        <v>2.0</v>
      </c>
      <c r="U21" s="52">
        <v>3.0</v>
      </c>
      <c r="V21" s="52">
        <v>4.0</v>
      </c>
      <c r="W21" s="52">
        <v>5.0</v>
      </c>
      <c r="X21" s="53">
        <v>6.0</v>
      </c>
    </row>
    <row r="22" ht="16.5" customHeight="1">
      <c r="A22" s="23"/>
      <c r="E22" s="41"/>
      <c r="F22" s="42"/>
      <c r="G22" s="43"/>
      <c r="H22" s="41"/>
      <c r="I22" s="42"/>
      <c r="J22" s="42"/>
      <c r="K22" s="42"/>
      <c r="L22" s="42"/>
      <c r="M22" s="43"/>
      <c r="N22" s="41"/>
      <c r="O22" s="44"/>
      <c r="P22" s="50"/>
      <c r="Q22" s="42"/>
      <c r="R22" s="23"/>
      <c r="S22" s="54"/>
      <c r="T22" s="21"/>
      <c r="U22" s="21"/>
      <c r="V22" s="21"/>
      <c r="W22" s="21"/>
      <c r="X22" s="22"/>
    </row>
    <row r="23" ht="16.5" customHeight="1">
      <c r="A23" s="23"/>
      <c r="E23" s="41"/>
      <c r="F23" s="42"/>
      <c r="G23" s="43"/>
      <c r="H23" s="41"/>
      <c r="I23" s="42"/>
      <c r="J23" s="42"/>
      <c r="K23" s="42"/>
      <c r="L23" s="42"/>
      <c r="M23" s="43"/>
      <c r="N23" s="41"/>
      <c r="O23" s="44"/>
      <c r="P23" s="50"/>
      <c r="Q23" s="42"/>
      <c r="R23" s="23"/>
      <c r="S23" s="51">
        <v>15.0</v>
      </c>
      <c r="T23" s="52">
        <v>15.0</v>
      </c>
      <c r="U23" s="52">
        <v>15.0</v>
      </c>
      <c r="V23" s="55">
        <v>15.0</v>
      </c>
      <c r="W23" s="52">
        <v>15.0</v>
      </c>
      <c r="X23" s="53">
        <v>14.0</v>
      </c>
    </row>
    <row r="24" ht="30.0" customHeight="1">
      <c r="A24" s="56"/>
      <c r="E24" s="41"/>
      <c r="F24" s="42"/>
      <c r="G24" s="43"/>
      <c r="H24" s="57"/>
      <c r="I24" s="58"/>
      <c r="J24" s="58"/>
      <c r="K24" s="58"/>
      <c r="L24" s="58"/>
      <c r="M24" s="59"/>
      <c r="N24" s="57"/>
      <c r="O24" s="32"/>
      <c r="P24" s="60"/>
      <c r="Q24" s="58"/>
      <c r="R24" s="61"/>
      <c r="S24" s="62"/>
      <c r="T24" s="18"/>
      <c r="U24" s="18"/>
      <c r="V24" s="18"/>
      <c r="W24" s="18"/>
      <c r="X24" s="63"/>
    </row>
    <row r="25" ht="17.25" customHeight="1">
      <c r="A25" s="64">
        <v>1.0</v>
      </c>
      <c r="B25" s="65" t="s">
        <v>42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</row>
    <row r="26" ht="31.5" customHeight="1">
      <c r="A26" s="68" t="s">
        <v>43</v>
      </c>
      <c r="B26" s="69" t="s">
        <v>44</v>
      </c>
      <c r="C26" s="70" t="s">
        <v>45</v>
      </c>
      <c r="D26" s="70" t="s">
        <v>45</v>
      </c>
      <c r="E26" s="71"/>
      <c r="F26" s="72">
        <v>3.0</v>
      </c>
      <c r="G26" s="73"/>
      <c r="H26" s="71"/>
      <c r="I26" s="72"/>
      <c r="J26" s="74">
        <v>3.0</v>
      </c>
      <c r="K26" s="75"/>
      <c r="L26" s="75"/>
      <c r="M26" s="73"/>
      <c r="N26" s="76">
        <v>90.0</v>
      </c>
      <c r="O26" s="77">
        <v>45.0</v>
      </c>
      <c r="P26" s="72">
        <v>22.0</v>
      </c>
      <c r="Q26" s="72">
        <v>23.0</v>
      </c>
      <c r="R26" s="78">
        <f t="shared" ref="R26:R35" si="1">N26-O26</f>
        <v>45</v>
      </c>
      <c r="S26" s="71"/>
      <c r="T26" s="72"/>
      <c r="U26" s="72">
        <v>3.0</v>
      </c>
      <c r="V26" s="72"/>
      <c r="W26" s="74"/>
      <c r="X26" s="79"/>
    </row>
    <row r="27" ht="54.0" customHeight="1">
      <c r="A27" s="80" t="s">
        <v>46</v>
      </c>
      <c r="B27" s="81" t="s">
        <v>47</v>
      </c>
      <c r="C27" s="82" t="s">
        <v>48</v>
      </c>
      <c r="D27" s="82" t="s">
        <v>48</v>
      </c>
      <c r="E27" s="83">
        <v>1.0</v>
      </c>
      <c r="F27" s="84"/>
      <c r="G27" s="85"/>
      <c r="H27" s="86">
        <v>4.0</v>
      </c>
      <c r="I27" s="84"/>
      <c r="J27" s="87"/>
      <c r="K27" s="88"/>
      <c r="L27" s="88"/>
      <c r="M27" s="85"/>
      <c r="N27" s="89">
        <f t="shared" ref="N27:N28" si="2">H27*30</f>
        <v>120</v>
      </c>
      <c r="O27" s="84">
        <v>60.0</v>
      </c>
      <c r="P27" s="84">
        <v>30.0</v>
      </c>
      <c r="Q27" s="84">
        <v>30.0</v>
      </c>
      <c r="R27" s="90">
        <f t="shared" si="1"/>
        <v>60</v>
      </c>
      <c r="S27" s="86">
        <v>4.0</v>
      </c>
      <c r="T27" s="84"/>
      <c r="U27" s="84"/>
      <c r="V27" s="84"/>
      <c r="W27" s="87"/>
      <c r="X27" s="91"/>
    </row>
    <row r="28" ht="31.5" customHeight="1">
      <c r="A28" s="92" t="s">
        <v>49</v>
      </c>
      <c r="B28" s="93" t="s">
        <v>50</v>
      </c>
      <c r="C28" s="94" t="s">
        <v>51</v>
      </c>
      <c r="D28" s="94" t="s">
        <v>51</v>
      </c>
      <c r="E28" s="95"/>
      <c r="F28" s="84">
        <v>1.0</v>
      </c>
      <c r="G28" s="85"/>
      <c r="H28" s="86">
        <v>3.0</v>
      </c>
      <c r="I28" s="84"/>
      <c r="J28" s="87"/>
      <c r="K28" s="88"/>
      <c r="L28" s="88"/>
      <c r="M28" s="85"/>
      <c r="N28" s="89">
        <f t="shared" si="2"/>
        <v>90</v>
      </c>
      <c r="O28" s="84">
        <v>30.0</v>
      </c>
      <c r="P28" s="84">
        <v>14.0</v>
      </c>
      <c r="Q28" s="84">
        <v>16.0</v>
      </c>
      <c r="R28" s="90">
        <f t="shared" si="1"/>
        <v>60</v>
      </c>
      <c r="S28" s="86">
        <v>2.0</v>
      </c>
      <c r="T28" s="84"/>
      <c r="U28" s="84"/>
      <c r="V28" s="84"/>
      <c r="W28" s="87"/>
      <c r="X28" s="85"/>
    </row>
    <row r="29" ht="30.75" customHeight="1">
      <c r="A29" s="80" t="s">
        <v>52</v>
      </c>
      <c r="B29" s="96" t="s">
        <v>53</v>
      </c>
      <c r="C29" s="97" t="s">
        <v>54</v>
      </c>
      <c r="D29" s="97" t="s">
        <v>54</v>
      </c>
      <c r="E29" s="95"/>
      <c r="F29" s="84">
        <v>3.0</v>
      </c>
      <c r="G29" s="85"/>
      <c r="H29" s="95"/>
      <c r="I29" s="84"/>
      <c r="J29" s="98">
        <v>4.0</v>
      </c>
      <c r="K29" s="88"/>
      <c r="L29" s="88"/>
      <c r="M29" s="85"/>
      <c r="N29" s="89">
        <v>120.0</v>
      </c>
      <c r="O29" s="84">
        <f>U29*15</f>
        <v>45</v>
      </c>
      <c r="P29" s="84"/>
      <c r="Q29" s="84">
        <v>45.0</v>
      </c>
      <c r="R29" s="90">
        <f t="shared" si="1"/>
        <v>75</v>
      </c>
      <c r="S29" s="95"/>
      <c r="T29" s="84"/>
      <c r="U29" s="98">
        <v>3.0</v>
      </c>
      <c r="V29" s="84"/>
      <c r="W29" s="87"/>
      <c r="X29" s="91"/>
    </row>
    <row r="30" ht="31.5" customHeight="1">
      <c r="A30" s="99" t="s">
        <v>55</v>
      </c>
      <c r="B30" s="81" t="s">
        <v>54</v>
      </c>
      <c r="C30" s="100" t="s">
        <v>56</v>
      </c>
      <c r="D30" s="101" t="s">
        <v>56</v>
      </c>
      <c r="E30" s="95"/>
      <c r="F30" s="84">
        <v>4.0</v>
      </c>
      <c r="G30" s="90"/>
      <c r="H30" s="95"/>
      <c r="I30" s="84"/>
      <c r="J30" s="84"/>
      <c r="K30" s="102">
        <v>3.0</v>
      </c>
      <c r="L30" s="103"/>
      <c r="M30" s="90"/>
      <c r="N30" s="89">
        <v>90.0</v>
      </c>
      <c r="O30" s="84">
        <f>V30*15</f>
        <v>30</v>
      </c>
      <c r="P30" s="84"/>
      <c r="Q30" s="84">
        <v>30.0</v>
      </c>
      <c r="R30" s="90">
        <f t="shared" si="1"/>
        <v>60</v>
      </c>
      <c r="S30" s="95"/>
      <c r="T30" s="84"/>
      <c r="U30" s="84"/>
      <c r="V30" s="98">
        <v>2.0</v>
      </c>
      <c r="W30" s="84"/>
      <c r="X30" s="104"/>
    </row>
    <row r="31" ht="52.5" customHeight="1">
      <c r="A31" s="80" t="s">
        <v>57</v>
      </c>
      <c r="B31" s="105" t="s">
        <v>58</v>
      </c>
      <c r="C31" s="106" t="s">
        <v>59</v>
      </c>
      <c r="D31" s="107" t="s">
        <v>59</v>
      </c>
      <c r="E31" s="95"/>
      <c r="F31" s="84">
        <v>2.0</v>
      </c>
      <c r="G31" s="90"/>
      <c r="H31" s="95"/>
      <c r="I31" s="98">
        <v>5.0</v>
      </c>
      <c r="J31" s="84"/>
      <c r="K31" s="103"/>
      <c r="L31" s="103"/>
      <c r="M31" s="90"/>
      <c r="N31" s="89">
        <f>I31*30</f>
        <v>150</v>
      </c>
      <c r="O31" s="98">
        <f>T31*15</f>
        <v>60</v>
      </c>
      <c r="P31" s="98">
        <v>30.0</v>
      </c>
      <c r="Q31" s="98">
        <v>30.0</v>
      </c>
      <c r="R31" s="90">
        <f t="shared" si="1"/>
        <v>90</v>
      </c>
      <c r="S31" s="95"/>
      <c r="T31" s="98">
        <v>4.0</v>
      </c>
      <c r="U31" s="84"/>
      <c r="V31" s="84"/>
      <c r="W31" s="84"/>
      <c r="X31" s="104"/>
    </row>
    <row r="32" ht="62.25" customHeight="1">
      <c r="A32" s="108" t="s">
        <v>60</v>
      </c>
      <c r="B32" s="109" t="s">
        <v>61</v>
      </c>
      <c r="C32" s="110"/>
      <c r="D32" s="111"/>
      <c r="E32" s="112">
        <v>2.0</v>
      </c>
      <c r="F32" s="113"/>
      <c r="G32" s="114"/>
      <c r="H32" s="112"/>
      <c r="I32" s="115">
        <v>4.0</v>
      </c>
      <c r="J32" s="113"/>
      <c r="K32" s="116"/>
      <c r="L32" s="116"/>
      <c r="M32" s="114"/>
      <c r="N32" s="117">
        <v>120.0</v>
      </c>
      <c r="O32" s="118">
        <v>45.0</v>
      </c>
      <c r="P32" s="113">
        <v>22.0</v>
      </c>
      <c r="Q32" s="113">
        <v>23.0</v>
      </c>
      <c r="R32" s="104">
        <f t="shared" si="1"/>
        <v>75</v>
      </c>
      <c r="S32" s="112"/>
      <c r="T32" s="113">
        <v>3.0</v>
      </c>
      <c r="U32" s="113"/>
      <c r="V32" s="113"/>
      <c r="W32" s="113"/>
      <c r="X32" s="114"/>
    </row>
    <row r="33" ht="33.0" customHeight="1">
      <c r="A33" s="119" t="s">
        <v>62</v>
      </c>
      <c r="B33" s="109" t="s">
        <v>63</v>
      </c>
      <c r="C33" s="110"/>
      <c r="D33" s="111"/>
      <c r="E33" s="112"/>
      <c r="F33" s="113">
        <v>6.0</v>
      </c>
      <c r="G33" s="114"/>
      <c r="H33" s="112"/>
      <c r="I33" s="113"/>
      <c r="J33" s="113"/>
      <c r="K33" s="116"/>
      <c r="L33" s="116"/>
      <c r="M33" s="114">
        <v>3.0</v>
      </c>
      <c r="N33" s="117">
        <v>90.0</v>
      </c>
      <c r="O33" s="118">
        <v>45.0</v>
      </c>
      <c r="P33" s="113"/>
      <c r="Q33" s="113">
        <v>45.0</v>
      </c>
      <c r="R33" s="104">
        <f t="shared" si="1"/>
        <v>45</v>
      </c>
      <c r="S33" s="112"/>
      <c r="T33" s="113"/>
      <c r="U33" s="113"/>
      <c r="V33" s="113"/>
      <c r="W33" s="113"/>
      <c r="X33" s="114">
        <v>3.0</v>
      </c>
    </row>
    <row r="34" ht="21.75" customHeight="1">
      <c r="A34" s="99" t="s">
        <v>64</v>
      </c>
      <c r="B34" s="120" t="s">
        <v>65</v>
      </c>
      <c r="C34" s="121"/>
      <c r="D34" s="122"/>
      <c r="E34" s="123"/>
      <c r="F34" s="115" t="s">
        <v>66</v>
      </c>
      <c r="G34" s="124"/>
      <c r="H34" s="123">
        <v>2.0</v>
      </c>
      <c r="I34" s="115">
        <v>2.0</v>
      </c>
      <c r="J34" s="115"/>
      <c r="K34" s="125"/>
      <c r="L34" s="125"/>
      <c r="M34" s="124"/>
      <c r="N34" s="126">
        <f>4*30</f>
        <v>120</v>
      </c>
      <c r="O34" s="115">
        <f>S34*15+T34*15</f>
        <v>60</v>
      </c>
      <c r="P34" s="115"/>
      <c r="Q34" s="115">
        <f>O34</f>
        <v>60</v>
      </c>
      <c r="R34" s="104">
        <f t="shared" si="1"/>
        <v>60</v>
      </c>
      <c r="S34" s="123">
        <v>2.0</v>
      </c>
      <c r="T34" s="115">
        <v>2.0</v>
      </c>
      <c r="U34" s="115"/>
      <c r="V34" s="115"/>
      <c r="W34" s="115"/>
      <c r="X34" s="114"/>
    </row>
    <row r="35" ht="30.75" customHeight="1">
      <c r="A35" s="127" t="s">
        <v>67</v>
      </c>
      <c r="B35" s="109" t="s">
        <v>68</v>
      </c>
      <c r="C35" s="110"/>
      <c r="D35" s="111"/>
      <c r="E35" s="112"/>
      <c r="F35" s="113">
        <v>4.0</v>
      </c>
      <c r="G35" s="114"/>
      <c r="H35" s="112"/>
      <c r="I35" s="113"/>
      <c r="J35" s="113"/>
      <c r="K35" s="128">
        <v>4.0</v>
      </c>
      <c r="L35" s="116"/>
      <c r="M35" s="114"/>
      <c r="N35" s="129">
        <v>120.0</v>
      </c>
      <c r="O35" s="113">
        <v>45.0</v>
      </c>
      <c r="P35" s="113">
        <v>22.0</v>
      </c>
      <c r="Q35" s="113">
        <v>23.0</v>
      </c>
      <c r="R35" s="104">
        <f t="shared" si="1"/>
        <v>75</v>
      </c>
      <c r="S35" s="112"/>
      <c r="T35" s="113"/>
      <c r="U35" s="113"/>
      <c r="V35" s="113">
        <v>3.0</v>
      </c>
      <c r="W35" s="113"/>
      <c r="X35" s="114"/>
    </row>
    <row r="36" ht="18.0" customHeight="1">
      <c r="A36" s="130"/>
      <c r="B36" s="131" t="s">
        <v>69</v>
      </c>
      <c r="C36" s="132"/>
      <c r="D36" s="132"/>
      <c r="E36" s="133"/>
      <c r="F36" s="134"/>
      <c r="G36" s="135"/>
      <c r="H36" s="136">
        <f t="shared" ref="H36:X36" si="3">SUM(H26:H35)</f>
        <v>9</v>
      </c>
      <c r="I36" s="136">
        <f t="shared" si="3"/>
        <v>11</v>
      </c>
      <c r="J36" s="136">
        <f t="shared" si="3"/>
        <v>7</v>
      </c>
      <c r="K36" s="136">
        <f t="shared" si="3"/>
        <v>7</v>
      </c>
      <c r="L36" s="136">
        <f t="shared" si="3"/>
        <v>0</v>
      </c>
      <c r="M36" s="136">
        <f t="shared" si="3"/>
        <v>3</v>
      </c>
      <c r="N36" s="136">
        <f t="shared" si="3"/>
        <v>1110</v>
      </c>
      <c r="O36" s="136">
        <f t="shared" si="3"/>
        <v>465</v>
      </c>
      <c r="P36" s="136">
        <f t="shared" si="3"/>
        <v>140</v>
      </c>
      <c r="Q36" s="136">
        <f t="shared" si="3"/>
        <v>325</v>
      </c>
      <c r="R36" s="136">
        <f t="shared" si="3"/>
        <v>645</v>
      </c>
      <c r="S36" s="136">
        <f t="shared" si="3"/>
        <v>8</v>
      </c>
      <c r="T36" s="136">
        <f t="shared" si="3"/>
        <v>9</v>
      </c>
      <c r="U36" s="136">
        <f t="shared" si="3"/>
        <v>6</v>
      </c>
      <c r="V36" s="136">
        <f t="shared" si="3"/>
        <v>5</v>
      </c>
      <c r="W36" s="136">
        <f t="shared" si="3"/>
        <v>0</v>
      </c>
      <c r="X36" s="137">
        <f t="shared" si="3"/>
        <v>3</v>
      </c>
    </row>
    <row r="37" ht="19.5" customHeight="1">
      <c r="A37" s="138">
        <v>2.0</v>
      </c>
      <c r="B37" s="139" t="s">
        <v>70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7"/>
    </row>
    <row r="38" ht="21.75" customHeight="1">
      <c r="A38" s="140" t="s">
        <v>71</v>
      </c>
      <c r="B38" s="141" t="s">
        <v>72</v>
      </c>
      <c r="C38" s="142"/>
      <c r="D38" s="143"/>
      <c r="E38" s="144">
        <v>1.0</v>
      </c>
      <c r="F38" s="72"/>
      <c r="G38" s="78"/>
      <c r="H38" s="71">
        <v>4.0</v>
      </c>
      <c r="I38" s="72"/>
      <c r="J38" s="72"/>
      <c r="K38" s="145"/>
      <c r="L38" s="145"/>
      <c r="M38" s="78"/>
      <c r="N38" s="76">
        <v>120.0</v>
      </c>
      <c r="O38" s="72">
        <v>45.0</v>
      </c>
      <c r="P38" s="72">
        <v>22.0</v>
      </c>
      <c r="Q38" s="72">
        <v>23.0</v>
      </c>
      <c r="R38" s="145">
        <v>75.0</v>
      </c>
      <c r="S38" s="71">
        <v>3.0</v>
      </c>
      <c r="T38" s="72"/>
      <c r="U38" s="72"/>
      <c r="V38" s="72"/>
      <c r="W38" s="72"/>
      <c r="X38" s="73"/>
    </row>
    <row r="39" ht="52.5" customHeight="1">
      <c r="A39" s="146" t="s">
        <v>73</v>
      </c>
      <c r="B39" s="93" t="s">
        <v>74</v>
      </c>
      <c r="C39" s="147"/>
      <c r="D39" s="148"/>
      <c r="E39" s="83"/>
      <c r="F39" s="84">
        <v>1.0</v>
      </c>
      <c r="G39" s="90"/>
      <c r="H39" s="95">
        <v>4.0</v>
      </c>
      <c r="I39" s="84"/>
      <c r="J39" s="84"/>
      <c r="K39" s="103"/>
      <c r="L39" s="103"/>
      <c r="M39" s="90"/>
      <c r="N39" s="89">
        <v>120.0</v>
      </c>
      <c r="O39" s="84">
        <v>45.0</v>
      </c>
      <c r="P39" s="84">
        <v>22.0</v>
      </c>
      <c r="Q39" s="84">
        <v>23.0</v>
      </c>
      <c r="R39" s="103">
        <v>75.0</v>
      </c>
      <c r="S39" s="95">
        <v>3.0</v>
      </c>
      <c r="T39" s="84"/>
      <c r="U39" s="84"/>
      <c r="V39" s="84"/>
      <c r="W39" s="84"/>
      <c r="X39" s="90"/>
    </row>
    <row r="40" ht="33.0" customHeight="1">
      <c r="A40" s="149" t="s">
        <v>75</v>
      </c>
      <c r="B40" s="93" t="s">
        <v>76</v>
      </c>
      <c r="C40" s="150"/>
      <c r="D40" s="151"/>
      <c r="E40" s="86">
        <v>3.0</v>
      </c>
      <c r="F40" s="84"/>
      <c r="G40" s="90"/>
      <c r="H40" s="95"/>
      <c r="I40" s="84"/>
      <c r="J40" s="84">
        <v>4.0</v>
      </c>
      <c r="K40" s="103"/>
      <c r="L40" s="103"/>
      <c r="M40" s="90"/>
      <c r="N40" s="89">
        <v>120.0</v>
      </c>
      <c r="O40" s="84">
        <v>45.0</v>
      </c>
      <c r="P40" s="84">
        <v>22.0</v>
      </c>
      <c r="Q40" s="84">
        <v>23.0</v>
      </c>
      <c r="R40" s="103">
        <v>75.0</v>
      </c>
      <c r="S40" s="95"/>
      <c r="T40" s="84"/>
      <c r="U40" s="84">
        <v>3.0</v>
      </c>
      <c r="V40" s="84"/>
      <c r="W40" s="84"/>
      <c r="X40" s="90"/>
    </row>
    <row r="41" ht="16.5" customHeight="1">
      <c r="A41" s="149" t="s">
        <v>77</v>
      </c>
      <c r="B41" s="93" t="s">
        <v>78</v>
      </c>
      <c r="C41" s="147"/>
      <c r="D41" s="148"/>
      <c r="E41" s="95">
        <v>1.0</v>
      </c>
      <c r="F41" s="84"/>
      <c r="G41" s="90"/>
      <c r="H41" s="95">
        <v>4.0</v>
      </c>
      <c r="I41" s="84"/>
      <c r="J41" s="84"/>
      <c r="K41" s="103"/>
      <c r="L41" s="103"/>
      <c r="M41" s="90"/>
      <c r="N41" s="89">
        <f>H41*30</f>
        <v>120</v>
      </c>
      <c r="O41" s="84">
        <v>45.0</v>
      </c>
      <c r="P41" s="84">
        <v>22.0</v>
      </c>
      <c r="Q41" s="84">
        <v>23.0</v>
      </c>
      <c r="R41" s="103">
        <v>105.0</v>
      </c>
      <c r="S41" s="95">
        <v>3.0</v>
      </c>
      <c r="T41" s="84"/>
      <c r="U41" s="84"/>
      <c r="V41" s="84"/>
      <c r="W41" s="84"/>
      <c r="X41" s="90"/>
    </row>
    <row r="42" ht="67.5" customHeight="1">
      <c r="A42" s="152" t="s">
        <v>79</v>
      </c>
      <c r="B42" s="153" t="s">
        <v>80</v>
      </c>
      <c r="C42" s="147"/>
      <c r="D42" s="148"/>
      <c r="E42" s="86">
        <v>5.0</v>
      </c>
      <c r="F42" s="84"/>
      <c r="G42" s="90"/>
      <c r="H42" s="95"/>
      <c r="I42" s="84"/>
      <c r="J42" s="84"/>
      <c r="K42" s="103"/>
      <c r="L42" s="103">
        <v>4.0</v>
      </c>
      <c r="M42" s="90"/>
      <c r="N42" s="89">
        <v>120.0</v>
      </c>
      <c r="O42" s="84">
        <v>45.0</v>
      </c>
      <c r="P42" s="84">
        <v>22.0</v>
      </c>
      <c r="Q42" s="84">
        <v>23.0</v>
      </c>
      <c r="R42" s="103">
        <f t="shared" ref="R42:R60" si="4">N42-O42</f>
        <v>75</v>
      </c>
      <c r="S42" s="95"/>
      <c r="T42" s="84"/>
      <c r="U42" s="84"/>
      <c r="V42" s="84"/>
      <c r="W42" s="84">
        <v>3.0</v>
      </c>
      <c r="X42" s="90"/>
    </row>
    <row r="43" ht="33.0" customHeight="1">
      <c r="A43" s="146" t="s">
        <v>81</v>
      </c>
      <c r="B43" s="154" t="s">
        <v>82</v>
      </c>
      <c r="C43" s="147"/>
      <c r="D43" s="148"/>
      <c r="E43" s="95">
        <v>2.0</v>
      </c>
      <c r="F43" s="84"/>
      <c r="G43" s="90"/>
      <c r="H43" s="95"/>
      <c r="I43" s="98">
        <v>5.0</v>
      </c>
      <c r="J43" s="84"/>
      <c r="K43" s="103"/>
      <c r="L43" s="103"/>
      <c r="M43" s="90"/>
      <c r="N43" s="89">
        <f>I43*30</f>
        <v>150</v>
      </c>
      <c r="O43" s="84">
        <v>60.0</v>
      </c>
      <c r="P43" s="84">
        <v>30.0</v>
      </c>
      <c r="Q43" s="84">
        <v>30.0</v>
      </c>
      <c r="R43" s="103">
        <f t="shared" si="4"/>
        <v>90</v>
      </c>
      <c r="S43" s="95"/>
      <c r="T43" s="98">
        <v>4.0</v>
      </c>
      <c r="U43" s="84"/>
      <c r="V43" s="84"/>
      <c r="W43" s="84"/>
      <c r="X43" s="90"/>
    </row>
    <row r="44" ht="31.5" customHeight="1">
      <c r="A44" s="149" t="s">
        <v>83</v>
      </c>
      <c r="B44" s="93" t="s">
        <v>84</v>
      </c>
      <c r="C44" s="147"/>
      <c r="D44" s="148"/>
      <c r="E44" s="95">
        <v>4.0</v>
      </c>
      <c r="F44" s="84"/>
      <c r="G44" s="90"/>
      <c r="H44" s="95"/>
      <c r="I44" s="84"/>
      <c r="J44" s="84"/>
      <c r="K44" s="102">
        <v>6.0</v>
      </c>
      <c r="L44" s="103"/>
      <c r="M44" s="90"/>
      <c r="N44" s="89">
        <f t="shared" ref="N44:N46" si="5">(H44+I44+J44+K44+L44+M44)*30</f>
        <v>180</v>
      </c>
      <c r="O44" s="98">
        <f>V44*15</f>
        <v>60</v>
      </c>
      <c r="P44" s="84">
        <v>30.0</v>
      </c>
      <c r="Q44" s="84">
        <v>30.0</v>
      </c>
      <c r="R44" s="103">
        <f t="shared" si="4"/>
        <v>120</v>
      </c>
      <c r="S44" s="155"/>
      <c r="T44" s="84"/>
      <c r="U44" s="84"/>
      <c r="V44" s="98">
        <v>4.0</v>
      </c>
      <c r="W44" s="84"/>
      <c r="X44" s="90"/>
    </row>
    <row r="45" ht="31.5" customHeight="1">
      <c r="A45" s="149" t="s">
        <v>85</v>
      </c>
      <c r="B45" s="156" t="s">
        <v>86</v>
      </c>
      <c r="C45" s="147"/>
      <c r="D45" s="148"/>
      <c r="E45" s="95">
        <v>6.0</v>
      </c>
      <c r="F45" s="84"/>
      <c r="G45" s="90"/>
      <c r="H45" s="95"/>
      <c r="I45" s="84"/>
      <c r="J45" s="84"/>
      <c r="K45" s="103"/>
      <c r="L45" s="103"/>
      <c r="M45" s="157">
        <v>3.0</v>
      </c>
      <c r="N45" s="89">
        <f t="shared" si="5"/>
        <v>90</v>
      </c>
      <c r="O45" s="84">
        <f>X45*15</f>
        <v>45</v>
      </c>
      <c r="P45" s="84">
        <v>22.0</v>
      </c>
      <c r="Q45" s="84">
        <v>23.0</v>
      </c>
      <c r="R45" s="103">
        <f t="shared" si="4"/>
        <v>45</v>
      </c>
      <c r="S45" s="155"/>
      <c r="T45" s="84"/>
      <c r="U45" s="84"/>
      <c r="V45" s="84"/>
      <c r="W45" s="84"/>
      <c r="X45" s="90">
        <v>3.0</v>
      </c>
    </row>
    <row r="46" ht="31.5" customHeight="1">
      <c r="A46" s="146" t="s">
        <v>87</v>
      </c>
      <c r="B46" s="93" t="s">
        <v>88</v>
      </c>
      <c r="C46" s="158"/>
      <c r="D46" s="159"/>
      <c r="E46" s="95">
        <v>3.0</v>
      </c>
      <c r="F46" s="84"/>
      <c r="G46" s="90"/>
      <c r="H46" s="95"/>
      <c r="I46" s="84"/>
      <c r="J46" s="84">
        <v>4.0</v>
      </c>
      <c r="K46" s="103"/>
      <c r="L46" s="103"/>
      <c r="M46" s="90"/>
      <c r="N46" s="89">
        <f t="shared" si="5"/>
        <v>120</v>
      </c>
      <c r="O46" s="84">
        <f>S46*15+T46*17+U46*15+V46*18+W46*15+X46*14</f>
        <v>60</v>
      </c>
      <c r="P46" s="84">
        <v>30.0</v>
      </c>
      <c r="Q46" s="84">
        <v>30.0</v>
      </c>
      <c r="R46" s="103">
        <f t="shared" si="4"/>
        <v>60</v>
      </c>
      <c r="S46" s="95"/>
      <c r="T46" s="84"/>
      <c r="U46" s="84">
        <v>4.0</v>
      </c>
      <c r="V46" s="84"/>
      <c r="W46" s="84"/>
      <c r="X46" s="90"/>
    </row>
    <row r="47" ht="30.0" customHeight="1">
      <c r="A47" s="146" t="s">
        <v>89</v>
      </c>
      <c r="B47" s="156" t="s">
        <v>90</v>
      </c>
      <c r="C47" s="158"/>
      <c r="D47" s="159"/>
      <c r="E47" s="95"/>
      <c r="F47" s="84">
        <v>2.0</v>
      </c>
      <c r="G47" s="90"/>
      <c r="H47" s="95"/>
      <c r="I47" s="84">
        <v>4.0</v>
      </c>
      <c r="J47" s="84"/>
      <c r="K47" s="103"/>
      <c r="L47" s="103"/>
      <c r="M47" s="90"/>
      <c r="N47" s="89">
        <v>120.0</v>
      </c>
      <c r="O47" s="84">
        <v>45.0</v>
      </c>
      <c r="P47" s="84">
        <v>22.0</v>
      </c>
      <c r="Q47" s="84">
        <v>23.0</v>
      </c>
      <c r="R47" s="103">
        <f t="shared" si="4"/>
        <v>75</v>
      </c>
      <c r="S47" s="95"/>
      <c r="T47" s="84">
        <v>3.0</v>
      </c>
      <c r="U47" s="84"/>
      <c r="V47" s="84"/>
      <c r="W47" s="84"/>
      <c r="X47" s="90"/>
    </row>
    <row r="48" ht="31.5" customHeight="1">
      <c r="A48" s="149" t="s">
        <v>91</v>
      </c>
      <c r="B48" s="154" t="s">
        <v>92</v>
      </c>
      <c r="C48" s="147"/>
      <c r="D48" s="148"/>
      <c r="E48" s="95">
        <v>4.0</v>
      </c>
      <c r="F48" s="84"/>
      <c r="G48" s="90"/>
      <c r="H48" s="95"/>
      <c r="I48" s="84"/>
      <c r="J48" s="84"/>
      <c r="K48" s="103">
        <v>5.0</v>
      </c>
      <c r="L48" s="103"/>
      <c r="M48" s="90"/>
      <c r="N48" s="89">
        <f>K48*30</f>
        <v>150</v>
      </c>
      <c r="O48" s="84">
        <f>V48*15</f>
        <v>60</v>
      </c>
      <c r="P48" s="84">
        <v>30.0</v>
      </c>
      <c r="Q48" s="84">
        <v>30.0</v>
      </c>
      <c r="R48" s="103">
        <f t="shared" si="4"/>
        <v>90</v>
      </c>
      <c r="S48" s="95"/>
      <c r="T48" s="84"/>
      <c r="U48" s="84"/>
      <c r="V48" s="84">
        <v>4.0</v>
      </c>
      <c r="W48" s="84"/>
      <c r="X48" s="90"/>
    </row>
    <row r="49" ht="30.75" customHeight="1">
      <c r="A49" s="149" t="s">
        <v>91</v>
      </c>
      <c r="B49" s="156" t="s">
        <v>93</v>
      </c>
      <c r="C49" s="160"/>
      <c r="D49" s="161"/>
      <c r="E49" s="86">
        <v>4.0</v>
      </c>
      <c r="F49" s="98"/>
      <c r="G49" s="157"/>
      <c r="H49" s="86"/>
      <c r="I49" s="98"/>
      <c r="J49" s="98"/>
      <c r="K49" s="162">
        <v>6.0</v>
      </c>
      <c r="L49" s="102"/>
      <c r="M49" s="90"/>
      <c r="N49" s="89">
        <f t="shared" ref="N49:N51" si="6">(H49+I49+J49+K49+L49+M49)*30</f>
        <v>180</v>
      </c>
      <c r="O49" s="84">
        <v>60.0</v>
      </c>
      <c r="P49" s="84">
        <v>30.0</v>
      </c>
      <c r="Q49" s="84">
        <v>30.0</v>
      </c>
      <c r="R49" s="103">
        <f t="shared" si="4"/>
        <v>120</v>
      </c>
      <c r="S49" s="95"/>
      <c r="T49" s="84"/>
      <c r="U49" s="84"/>
      <c r="V49" s="84">
        <v>4.0</v>
      </c>
      <c r="W49" s="84"/>
      <c r="X49" s="90"/>
    </row>
    <row r="50" ht="47.25" customHeight="1">
      <c r="A50" s="146" t="s">
        <v>94</v>
      </c>
      <c r="B50" s="93" t="s">
        <v>95</v>
      </c>
      <c r="C50" s="160"/>
      <c r="D50" s="161"/>
      <c r="E50" s="95">
        <v>6.0</v>
      </c>
      <c r="F50" s="84"/>
      <c r="G50" s="90"/>
      <c r="H50" s="95"/>
      <c r="I50" s="84"/>
      <c r="J50" s="84"/>
      <c r="K50" s="103"/>
      <c r="L50" s="103"/>
      <c r="M50" s="90">
        <v>3.0</v>
      </c>
      <c r="N50" s="89">
        <f t="shared" si="6"/>
        <v>90</v>
      </c>
      <c r="O50" s="84">
        <v>45.0</v>
      </c>
      <c r="P50" s="84">
        <v>22.0</v>
      </c>
      <c r="Q50" s="84">
        <v>23.0</v>
      </c>
      <c r="R50" s="103">
        <f t="shared" si="4"/>
        <v>45</v>
      </c>
      <c r="S50" s="95"/>
      <c r="T50" s="84"/>
      <c r="U50" s="84"/>
      <c r="V50" s="84"/>
      <c r="W50" s="84"/>
      <c r="X50" s="90">
        <v>3.0</v>
      </c>
    </row>
    <row r="51" ht="58.5" customHeight="1">
      <c r="A51" s="146" t="s">
        <v>96</v>
      </c>
      <c r="B51" s="93" t="s">
        <v>97</v>
      </c>
      <c r="C51" s="147"/>
      <c r="D51" s="148"/>
      <c r="E51" s="95"/>
      <c r="F51" s="84">
        <v>5.0</v>
      </c>
      <c r="G51" s="90"/>
      <c r="H51" s="95"/>
      <c r="I51" s="84"/>
      <c r="J51" s="84"/>
      <c r="K51" s="103"/>
      <c r="L51" s="163">
        <v>4.0</v>
      </c>
      <c r="M51" s="90"/>
      <c r="N51" s="89">
        <f t="shared" si="6"/>
        <v>120</v>
      </c>
      <c r="O51" s="84">
        <f>S51*15+T51*17+U51*15+V51*18+W51*15+X51*14</f>
        <v>45</v>
      </c>
      <c r="P51" s="84">
        <v>22.0</v>
      </c>
      <c r="Q51" s="84">
        <v>23.0</v>
      </c>
      <c r="R51" s="103">
        <f t="shared" si="4"/>
        <v>75</v>
      </c>
      <c r="S51" s="95"/>
      <c r="T51" s="84"/>
      <c r="U51" s="84"/>
      <c r="V51" s="84"/>
      <c r="W51" s="84">
        <v>3.0</v>
      </c>
      <c r="X51" s="90"/>
    </row>
    <row r="52" ht="45.75" customHeight="1">
      <c r="A52" s="149" t="s">
        <v>98</v>
      </c>
      <c r="B52" s="93" t="s">
        <v>99</v>
      </c>
      <c r="C52" s="147"/>
      <c r="D52" s="148"/>
      <c r="E52" s="95"/>
      <c r="F52" s="84">
        <v>3.0</v>
      </c>
      <c r="G52" s="90"/>
      <c r="H52" s="95"/>
      <c r="I52" s="84"/>
      <c r="J52" s="84">
        <v>3.0</v>
      </c>
      <c r="K52" s="103"/>
      <c r="L52" s="103"/>
      <c r="M52" s="90"/>
      <c r="N52" s="89">
        <v>90.0</v>
      </c>
      <c r="O52" s="84">
        <f>U52*15</f>
        <v>45</v>
      </c>
      <c r="P52" s="84">
        <v>22.0</v>
      </c>
      <c r="Q52" s="84">
        <v>23.0</v>
      </c>
      <c r="R52" s="103">
        <f t="shared" si="4"/>
        <v>45</v>
      </c>
      <c r="S52" s="95"/>
      <c r="T52" s="84"/>
      <c r="U52" s="84">
        <v>3.0</v>
      </c>
      <c r="V52" s="84"/>
      <c r="W52" s="84"/>
      <c r="X52" s="90"/>
    </row>
    <row r="53" ht="33.75" customHeight="1">
      <c r="A53" s="149" t="s">
        <v>100</v>
      </c>
      <c r="B53" s="93" t="s">
        <v>101</v>
      </c>
      <c r="C53" s="147"/>
      <c r="D53" s="148"/>
      <c r="E53" s="95">
        <v>5.0</v>
      </c>
      <c r="F53" s="84"/>
      <c r="G53" s="90"/>
      <c r="H53" s="95"/>
      <c r="I53" s="84"/>
      <c r="J53" s="84"/>
      <c r="K53" s="103"/>
      <c r="L53" s="163">
        <v>5.0</v>
      </c>
      <c r="M53" s="90"/>
      <c r="N53" s="89">
        <f t="shared" ref="N53:N54" si="7">(H53+I53+J53+K53+L53+M53)*30</f>
        <v>150</v>
      </c>
      <c r="O53" s="84">
        <f t="shared" ref="O53:O54" si="8">S53*15+T53*17+U53*15+V53*18+W53*15+X53*14</f>
        <v>60</v>
      </c>
      <c r="P53" s="84">
        <v>30.0</v>
      </c>
      <c r="Q53" s="84">
        <v>30.0</v>
      </c>
      <c r="R53" s="103">
        <f t="shared" si="4"/>
        <v>90</v>
      </c>
      <c r="S53" s="164"/>
      <c r="T53" s="165"/>
      <c r="U53" s="165"/>
      <c r="V53" s="165"/>
      <c r="W53" s="165">
        <v>4.0</v>
      </c>
      <c r="X53" s="166"/>
    </row>
    <row r="54" ht="45.75" customHeight="1">
      <c r="A54" s="146" t="s">
        <v>102</v>
      </c>
      <c r="B54" s="154" t="s">
        <v>103</v>
      </c>
      <c r="C54" s="147"/>
      <c r="D54" s="148"/>
      <c r="E54" s="95">
        <v>5.0</v>
      </c>
      <c r="F54" s="84"/>
      <c r="G54" s="166"/>
      <c r="H54" s="95"/>
      <c r="I54" s="84"/>
      <c r="J54" s="84"/>
      <c r="K54" s="84"/>
      <c r="L54" s="84">
        <v>4.0</v>
      </c>
      <c r="M54" s="90"/>
      <c r="N54" s="89">
        <f t="shared" si="7"/>
        <v>120</v>
      </c>
      <c r="O54" s="84">
        <f t="shared" si="8"/>
        <v>45</v>
      </c>
      <c r="P54" s="84">
        <v>22.0</v>
      </c>
      <c r="Q54" s="84">
        <v>23.0</v>
      </c>
      <c r="R54" s="103">
        <f t="shared" si="4"/>
        <v>75</v>
      </c>
      <c r="S54" s="155"/>
      <c r="T54" s="84"/>
      <c r="U54" s="84"/>
      <c r="V54" s="84"/>
      <c r="W54" s="84">
        <v>3.0</v>
      </c>
      <c r="X54" s="90"/>
    </row>
    <row r="55" ht="45.75" customHeight="1">
      <c r="A55" s="167" t="s">
        <v>104</v>
      </c>
      <c r="B55" s="168" t="s">
        <v>105</v>
      </c>
      <c r="C55" s="147"/>
      <c r="D55" s="148"/>
      <c r="E55" s="95"/>
      <c r="F55" s="84">
        <v>5.0</v>
      </c>
      <c r="G55" s="90"/>
      <c r="H55" s="95"/>
      <c r="I55" s="84"/>
      <c r="J55" s="84"/>
      <c r="K55" s="84"/>
      <c r="L55" s="84">
        <v>4.0</v>
      </c>
      <c r="M55" s="90"/>
      <c r="N55" s="89">
        <f>L55*30</f>
        <v>120</v>
      </c>
      <c r="O55" s="84">
        <f>W55*15</f>
        <v>45</v>
      </c>
      <c r="P55" s="84">
        <v>22.0</v>
      </c>
      <c r="Q55" s="84">
        <v>23.0</v>
      </c>
      <c r="R55" s="103">
        <f t="shared" si="4"/>
        <v>75</v>
      </c>
      <c r="S55" s="155"/>
      <c r="T55" s="84"/>
      <c r="U55" s="84"/>
      <c r="V55" s="84"/>
      <c r="W55" s="84">
        <v>3.0</v>
      </c>
      <c r="X55" s="90"/>
    </row>
    <row r="56" ht="45.0" customHeight="1">
      <c r="A56" s="146" t="s">
        <v>106</v>
      </c>
      <c r="B56" s="93" t="s">
        <v>107</v>
      </c>
      <c r="C56" s="147" t="s">
        <v>108</v>
      </c>
      <c r="D56" s="148" t="s">
        <v>108</v>
      </c>
      <c r="E56" s="95">
        <v>6.0</v>
      </c>
      <c r="F56" s="84"/>
      <c r="G56" s="90"/>
      <c r="H56" s="95"/>
      <c r="I56" s="84"/>
      <c r="J56" s="84"/>
      <c r="K56" s="84"/>
      <c r="L56" s="84"/>
      <c r="M56" s="90">
        <v>3.0</v>
      </c>
      <c r="N56" s="89">
        <v>90.0</v>
      </c>
      <c r="O56" s="84">
        <v>45.0</v>
      </c>
      <c r="P56" s="84">
        <v>22.0</v>
      </c>
      <c r="Q56" s="84">
        <v>23.0</v>
      </c>
      <c r="R56" s="103">
        <f t="shared" si="4"/>
        <v>45</v>
      </c>
      <c r="S56" s="155"/>
      <c r="T56" s="84"/>
      <c r="U56" s="84"/>
      <c r="V56" s="84"/>
      <c r="W56" s="84"/>
      <c r="X56" s="90">
        <v>3.0</v>
      </c>
    </row>
    <row r="57" ht="28.5" customHeight="1">
      <c r="A57" s="146" t="s">
        <v>109</v>
      </c>
      <c r="B57" s="154" t="s">
        <v>110</v>
      </c>
      <c r="C57" s="147" t="s">
        <v>108</v>
      </c>
      <c r="D57" s="148" t="s">
        <v>108</v>
      </c>
      <c r="E57" s="95">
        <v>3.0</v>
      </c>
      <c r="F57" s="84"/>
      <c r="G57" s="90"/>
      <c r="H57" s="95"/>
      <c r="I57" s="84"/>
      <c r="J57" s="98">
        <v>3.0</v>
      </c>
      <c r="K57" s="84"/>
      <c r="L57" s="84"/>
      <c r="M57" s="90"/>
      <c r="N57" s="89">
        <f t="shared" ref="N57:N60" si="9">(H57+I57+J57+K57+L57+M57)*30</f>
        <v>90</v>
      </c>
      <c r="O57" s="84">
        <f>S57*15+T57*17+U57*15+V57*18+W57*15+X57*14</f>
        <v>45</v>
      </c>
      <c r="P57" s="84">
        <v>22.0</v>
      </c>
      <c r="Q57" s="84">
        <v>23.0</v>
      </c>
      <c r="R57" s="103">
        <f t="shared" si="4"/>
        <v>45</v>
      </c>
      <c r="S57" s="155"/>
      <c r="T57" s="84"/>
      <c r="U57" s="84">
        <v>3.0</v>
      </c>
      <c r="V57" s="84"/>
      <c r="W57" s="84"/>
      <c r="X57" s="90"/>
    </row>
    <row r="58" ht="33.0" customHeight="1">
      <c r="A58" s="146" t="s">
        <v>111</v>
      </c>
      <c r="B58" s="154" t="s">
        <v>112</v>
      </c>
      <c r="C58" s="147" t="s">
        <v>113</v>
      </c>
      <c r="D58" s="148" t="s">
        <v>113</v>
      </c>
      <c r="E58" s="86">
        <v>2.0</v>
      </c>
      <c r="F58" s="84"/>
      <c r="G58" s="90"/>
      <c r="H58" s="95"/>
      <c r="I58" s="84">
        <v>4.0</v>
      </c>
      <c r="J58" s="84"/>
      <c r="K58" s="84"/>
      <c r="L58" s="84"/>
      <c r="M58" s="90"/>
      <c r="N58" s="89">
        <f t="shared" si="9"/>
        <v>120</v>
      </c>
      <c r="O58" s="84">
        <v>45.0</v>
      </c>
      <c r="P58" s="84">
        <v>22.0</v>
      </c>
      <c r="Q58" s="84">
        <v>23.0</v>
      </c>
      <c r="R58" s="103">
        <f t="shared" si="4"/>
        <v>75</v>
      </c>
      <c r="S58" s="155"/>
      <c r="T58" s="84">
        <v>3.0</v>
      </c>
      <c r="U58" s="84"/>
      <c r="V58" s="84"/>
      <c r="W58" s="84"/>
      <c r="X58" s="90"/>
    </row>
    <row r="59" ht="28.5" customHeight="1">
      <c r="A59" s="169" t="s">
        <v>114</v>
      </c>
      <c r="B59" s="154" t="s">
        <v>115</v>
      </c>
      <c r="C59" s="147"/>
      <c r="D59" s="148"/>
      <c r="E59" s="95"/>
      <c r="F59" s="84">
        <v>6.0</v>
      </c>
      <c r="G59" s="90"/>
      <c r="H59" s="95"/>
      <c r="I59" s="84"/>
      <c r="J59" s="84"/>
      <c r="K59" s="84"/>
      <c r="L59" s="84"/>
      <c r="M59" s="90">
        <v>6.0</v>
      </c>
      <c r="N59" s="89">
        <f t="shared" si="9"/>
        <v>180</v>
      </c>
      <c r="O59" s="84"/>
      <c r="P59" s="84"/>
      <c r="Q59" s="84"/>
      <c r="R59" s="103">
        <f t="shared" si="4"/>
        <v>180</v>
      </c>
      <c r="S59" s="155"/>
      <c r="T59" s="84"/>
      <c r="U59" s="84"/>
      <c r="V59" s="84"/>
      <c r="W59" s="84"/>
      <c r="X59" s="90"/>
    </row>
    <row r="60" ht="33.75" customHeight="1">
      <c r="A60" s="170" t="s">
        <v>116</v>
      </c>
      <c r="B60" s="171" t="s">
        <v>117</v>
      </c>
      <c r="C60" s="172">
        <v>4.0</v>
      </c>
      <c r="D60" s="172"/>
      <c r="E60" s="173"/>
      <c r="F60" s="174"/>
      <c r="G60" s="175">
        <v>6.0</v>
      </c>
      <c r="H60" s="176"/>
      <c r="I60" s="177"/>
      <c r="J60" s="177"/>
      <c r="K60" s="177"/>
      <c r="L60" s="177"/>
      <c r="M60" s="178">
        <v>6.0</v>
      </c>
      <c r="N60" s="179">
        <f t="shared" si="9"/>
        <v>180</v>
      </c>
      <c r="O60" s="177"/>
      <c r="P60" s="179"/>
      <c r="Q60" s="179"/>
      <c r="R60" s="103">
        <f t="shared" si="4"/>
        <v>180</v>
      </c>
      <c r="S60" s="180"/>
      <c r="T60" s="179"/>
      <c r="U60" s="179"/>
      <c r="V60" s="179"/>
      <c r="W60" s="179"/>
      <c r="X60" s="181"/>
    </row>
    <row r="61" ht="16.5" customHeight="1">
      <c r="A61" s="182"/>
      <c r="B61" s="183" t="s">
        <v>118</v>
      </c>
      <c r="C61" s="184"/>
      <c r="D61" s="184"/>
      <c r="E61" s="185"/>
      <c r="F61" s="186"/>
      <c r="G61" s="186"/>
      <c r="H61" s="187">
        <f t="shared" ref="H61:X61" si="10">SUM(H38:H60)</f>
        <v>12</v>
      </c>
      <c r="I61" s="187">
        <f t="shared" si="10"/>
        <v>13</v>
      </c>
      <c r="J61" s="187">
        <f t="shared" si="10"/>
        <v>14</v>
      </c>
      <c r="K61" s="187">
        <f t="shared" si="10"/>
        <v>17</v>
      </c>
      <c r="L61" s="187">
        <f t="shared" si="10"/>
        <v>21</v>
      </c>
      <c r="M61" s="188">
        <f t="shared" si="10"/>
        <v>21</v>
      </c>
      <c r="N61" s="189">
        <f t="shared" si="10"/>
        <v>2940</v>
      </c>
      <c r="O61" s="189">
        <f t="shared" si="10"/>
        <v>1035</v>
      </c>
      <c r="P61" s="189">
        <f t="shared" si="10"/>
        <v>510</v>
      </c>
      <c r="Q61" s="189">
        <f t="shared" si="10"/>
        <v>525</v>
      </c>
      <c r="R61" s="190">
        <f t="shared" si="10"/>
        <v>1935</v>
      </c>
      <c r="S61" s="191">
        <f t="shared" si="10"/>
        <v>9</v>
      </c>
      <c r="T61" s="191">
        <f t="shared" si="10"/>
        <v>10</v>
      </c>
      <c r="U61" s="191">
        <f t="shared" si="10"/>
        <v>13</v>
      </c>
      <c r="V61" s="191">
        <f t="shared" si="10"/>
        <v>12</v>
      </c>
      <c r="W61" s="191">
        <f t="shared" si="10"/>
        <v>16</v>
      </c>
      <c r="X61" s="192">
        <f t="shared" si="10"/>
        <v>9</v>
      </c>
    </row>
    <row r="62" ht="16.5" customHeight="1">
      <c r="A62" s="193" t="s">
        <v>119</v>
      </c>
      <c r="B62" s="194" t="s">
        <v>120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6"/>
    </row>
    <row r="63" ht="63.0" customHeight="1">
      <c r="A63" s="197" t="s">
        <v>121</v>
      </c>
      <c r="B63" s="141" t="s">
        <v>122</v>
      </c>
      <c r="C63" s="142"/>
      <c r="D63" s="143"/>
      <c r="E63" s="71"/>
      <c r="F63" s="72">
        <v>1.0</v>
      </c>
      <c r="G63" s="78"/>
      <c r="H63" s="71">
        <v>6.0</v>
      </c>
      <c r="I63" s="72"/>
      <c r="J63" s="72"/>
      <c r="K63" s="145"/>
      <c r="L63" s="145"/>
      <c r="M63" s="78"/>
      <c r="N63" s="71">
        <f t="shared" ref="N63:N68" si="11">(H63+I63+J63+M63)*30</f>
        <v>180</v>
      </c>
      <c r="O63" s="77">
        <f t="shared" ref="O63:O64" si="12">S63*15+T63*18+W63*15+X63*14</f>
        <v>60</v>
      </c>
      <c r="P63" s="72">
        <v>30.0</v>
      </c>
      <c r="Q63" s="72">
        <v>30.0</v>
      </c>
      <c r="R63" s="78">
        <f t="shared" ref="R63:R71" si="13">N63-O63</f>
        <v>120</v>
      </c>
      <c r="S63" s="76">
        <v>4.0</v>
      </c>
      <c r="T63" s="72"/>
      <c r="U63" s="72"/>
      <c r="V63" s="72"/>
      <c r="W63" s="72"/>
      <c r="X63" s="78"/>
    </row>
    <row r="64" ht="46.5" customHeight="1">
      <c r="A64" s="198" t="s">
        <v>123</v>
      </c>
      <c r="B64" s="168" t="s">
        <v>124</v>
      </c>
      <c r="C64" s="147"/>
      <c r="D64" s="148"/>
      <c r="E64" s="95"/>
      <c r="F64" s="84">
        <v>1.0</v>
      </c>
      <c r="G64" s="90"/>
      <c r="H64" s="95">
        <v>3.0</v>
      </c>
      <c r="I64" s="84"/>
      <c r="J64" s="84"/>
      <c r="K64" s="103"/>
      <c r="L64" s="103"/>
      <c r="M64" s="90"/>
      <c r="N64" s="95">
        <f t="shared" si="11"/>
        <v>90</v>
      </c>
      <c r="O64" s="84">
        <f t="shared" si="12"/>
        <v>45</v>
      </c>
      <c r="P64" s="84">
        <v>22.0</v>
      </c>
      <c r="Q64" s="84">
        <v>23.0</v>
      </c>
      <c r="R64" s="90">
        <f t="shared" si="13"/>
        <v>45</v>
      </c>
      <c r="S64" s="89">
        <v>3.0</v>
      </c>
      <c r="T64" s="84"/>
      <c r="U64" s="84"/>
      <c r="V64" s="84"/>
      <c r="W64" s="84"/>
      <c r="X64" s="90"/>
    </row>
    <row r="65" ht="68.25" customHeight="1">
      <c r="A65" s="198" t="s">
        <v>125</v>
      </c>
      <c r="B65" s="93" t="s">
        <v>126</v>
      </c>
      <c r="C65" s="147"/>
      <c r="D65" s="148"/>
      <c r="E65" s="95"/>
      <c r="F65" s="84">
        <v>2.0</v>
      </c>
      <c r="G65" s="90"/>
      <c r="H65" s="95"/>
      <c r="I65" s="199">
        <v>3.0</v>
      </c>
      <c r="J65" s="84"/>
      <c r="K65" s="103"/>
      <c r="L65" s="103"/>
      <c r="M65" s="90"/>
      <c r="N65" s="95">
        <f t="shared" si="11"/>
        <v>90</v>
      </c>
      <c r="O65" s="84">
        <v>45.0</v>
      </c>
      <c r="P65" s="84">
        <v>22.0</v>
      </c>
      <c r="Q65" s="84">
        <v>23.0</v>
      </c>
      <c r="R65" s="90">
        <f t="shared" si="13"/>
        <v>45</v>
      </c>
      <c r="S65" s="89"/>
      <c r="T65" s="84">
        <v>3.0</v>
      </c>
      <c r="U65" s="84"/>
      <c r="V65" s="84"/>
      <c r="W65" s="84"/>
      <c r="X65" s="90"/>
    </row>
    <row r="66" ht="108.75" customHeight="1">
      <c r="A66" s="198" t="s">
        <v>127</v>
      </c>
      <c r="B66" s="93" t="s">
        <v>128</v>
      </c>
      <c r="C66" s="147"/>
      <c r="D66" s="148"/>
      <c r="E66" s="95"/>
      <c r="F66" s="84">
        <v>2.0</v>
      </c>
      <c r="G66" s="90"/>
      <c r="H66" s="95"/>
      <c r="I66" s="199">
        <v>3.0</v>
      </c>
      <c r="J66" s="84"/>
      <c r="K66" s="103"/>
      <c r="L66" s="103"/>
      <c r="M66" s="90"/>
      <c r="N66" s="95">
        <f t="shared" si="11"/>
        <v>90</v>
      </c>
      <c r="O66" s="84">
        <v>45.0</v>
      </c>
      <c r="P66" s="84">
        <v>22.0</v>
      </c>
      <c r="Q66" s="84">
        <v>23.0</v>
      </c>
      <c r="R66" s="90">
        <f t="shared" si="13"/>
        <v>45</v>
      </c>
      <c r="S66" s="89"/>
      <c r="T66" s="84">
        <v>3.0</v>
      </c>
      <c r="U66" s="84"/>
      <c r="V66" s="84"/>
      <c r="W66" s="84"/>
      <c r="X66" s="90"/>
    </row>
    <row r="67" ht="93.75" customHeight="1">
      <c r="A67" s="198" t="s">
        <v>129</v>
      </c>
      <c r="B67" s="93" t="s">
        <v>130</v>
      </c>
      <c r="C67" s="147"/>
      <c r="D67" s="148"/>
      <c r="E67" s="95"/>
      <c r="F67" s="84">
        <v>3.0</v>
      </c>
      <c r="G67" s="90"/>
      <c r="H67" s="95"/>
      <c r="I67" s="84"/>
      <c r="J67" s="200">
        <v>6.0</v>
      </c>
      <c r="K67" s="201"/>
      <c r="L67" s="103"/>
      <c r="M67" s="90"/>
      <c r="N67" s="95">
        <f t="shared" si="11"/>
        <v>180</v>
      </c>
      <c r="O67" s="84">
        <f>S67*15+T67*17+U67*15+V67*18+W67*15+X67*14</f>
        <v>60</v>
      </c>
      <c r="P67" s="84">
        <v>20.0</v>
      </c>
      <c r="Q67" s="84">
        <v>40.0</v>
      </c>
      <c r="R67" s="90">
        <f t="shared" si="13"/>
        <v>120</v>
      </c>
      <c r="S67" s="89"/>
      <c r="T67" s="84"/>
      <c r="U67" s="84">
        <v>4.0</v>
      </c>
      <c r="V67" s="84"/>
      <c r="W67" s="84"/>
      <c r="X67" s="90"/>
    </row>
    <row r="68" ht="55.5" customHeight="1">
      <c r="A68" s="93" t="s">
        <v>131</v>
      </c>
      <c r="B68" s="93" t="s">
        <v>132</v>
      </c>
      <c r="C68" s="147"/>
      <c r="D68" s="148"/>
      <c r="E68" s="95"/>
      <c r="F68" s="84">
        <v>3.0</v>
      </c>
      <c r="G68" s="90"/>
      <c r="H68" s="95"/>
      <c r="I68" s="84"/>
      <c r="J68" s="200">
        <v>3.0</v>
      </c>
      <c r="K68" s="201"/>
      <c r="L68" s="103"/>
      <c r="M68" s="90"/>
      <c r="N68" s="95">
        <f t="shared" si="11"/>
        <v>90</v>
      </c>
      <c r="O68" s="84">
        <v>45.0</v>
      </c>
      <c r="P68" s="84">
        <v>22.0</v>
      </c>
      <c r="Q68" s="84">
        <v>23.0</v>
      </c>
      <c r="R68" s="90">
        <f t="shared" si="13"/>
        <v>45</v>
      </c>
      <c r="S68" s="89"/>
      <c r="T68" s="84"/>
      <c r="U68" s="84">
        <v>3.0</v>
      </c>
      <c r="V68" s="84"/>
      <c r="W68" s="84"/>
      <c r="X68" s="90"/>
    </row>
    <row r="69" ht="66.0" customHeight="1">
      <c r="A69" s="202" t="s">
        <v>133</v>
      </c>
      <c r="B69" s="93" t="s">
        <v>134</v>
      </c>
      <c r="C69" s="147"/>
      <c r="D69" s="148"/>
      <c r="E69" s="95"/>
      <c r="F69" s="84">
        <v>4.0</v>
      </c>
      <c r="G69" s="90"/>
      <c r="H69" s="95"/>
      <c r="I69" s="84"/>
      <c r="J69" s="200"/>
      <c r="K69" s="201">
        <v>3.0</v>
      </c>
      <c r="L69" s="103"/>
      <c r="M69" s="90"/>
      <c r="N69" s="95">
        <f t="shared" ref="N69:N70" si="14">(H69+I69+K69+L69+J69+M69)*30</f>
        <v>90</v>
      </c>
      <c r="O69" s="84">
        <v>45.0</v>
      </c>
      <c r="P69" s="84">
        <v>22.0</v>
      </c>
      <c r="Q69" s="84">
        <v>23.0</v>
      </c>
      <c r="R69" s="90">
        <f t="shared" si="13"/>
        <v>45</v>
      </c>
      <c r="S69" s="89"/>
      <c r="T69" s="84"/>
      <c r="U69" s="84"/>
      <c r="V69" s="84">
        <v>3.0</v>
      </c>
      <c r="W69" s="84"/>
      <c r="X69" s="90"/>
    </row>
    <row r="70" ht="144.0" customHeight="1">
      <c r="A70" s="203" t="s">
        <v>135</v>
      </c>
      <c r="B70" s="156" t="s">
        <v>136</v>
      </c>
      <c r="C70" s="204"/>
      <c r="D70" s="205"/>
      <c r="E70" s="164"/>
      <c r="F70" s="165">
        <v>4.0</v>
      </c>
      <c r="G70" s="166"/>
      <c r="H70" s="164"/>
      <c r="I70" s="165"/>
      <c r="J70" s="206"/>
      <c r="K70" s="207">
        <v>3.0</v>
      </c>
      <c r="L70" s="208"/>
      <c r="M70" s="166"/>
      <c r="N70" s="164">
        <f t="shared" si="14"/>
        <v>90</v>
      </c>
      <c r="O70" s="165">
        <v>45.0</v>
      </c>
      <c r="P70" s="165">
        <v>22.0</v>
      </c>
      <c r="Q70" s="165">
        <v>23.0</v>
      </c>
      <c r="R70" s="166">
        <f t="shared" si="13"/>
        <v>45</v>
      </c>
      <c r="S70" s="209"/>
      <c r="T70" s="165"/>
      <c r="U70" s="165"/>
      <c r="V70" s="165">
        <v>3.0</v>
      </c>
      <c r="W70" s="165"/>
      <c r="X70" s="166"/>
    </row>
    <row r="71" ht="84.0" customHeight="1">
      <c r="A71" s="198" t="s">
        <v>137</v>
      </c>
      <c r="B71" s="93" t="s">
        <v>138</v>
      </c>
      <c r="C71" s="147"/>
      <c r="D71" s="148"/>
      <c r="E71" s="95"/>
      <c r="F71" s="84">
        <v>5.0</v>
      </c>
      <c r="G71" s="90"/>
      <c r="H71" s="95"/>
      <c r="I71" s="84"/>
      <c r="J71" s="84"/>
      <c r="K71" s="84"/>
      <c r="L71" s="84">
        <v>6.0</v>
      </c>
      <c r="M71" s="90"/>
      <c r="N71" s="95">
        <f>L71*30</f>
        <v>180</v>
      </c>
      <c r="O71" s="84">
        <f>W71*15</f>
        <v>60</v>
      </c>
      <c r="P71" s="84">
        <v>30.0</v>
      </c>
      <c r="Q71" s="84">
        <v>30.0</v>
      </c>
      <c r="R71" s="166">
        <f t="shared" si="13"/>
        <v>120</v>
      </c>
      <c r="S71" s="89"/>
      <c r="T71" s="84"/>
      <c r="U71" s="84"/>
      <c r="V71" s="84"/>
      <c r="W71" s="84">
        <v>4.0</v>
      </c>
      <c r="X71" s="90"/>
    </row>
    <row r="72" ht="55.5" customHeight="1">
      <c r="A72" s="198" t="s">
        <v>139</v>
      </c>
      <c r="B72" s="93" t="s">
        <v>140</v>
      </c>
      <c r="C72" s="147"/>
      <c r="D72" s="148"/>
      <c r="E72" s="95"/>
      <c r="F72" s="84">
        <v>5.0</v>
      </c>
      <c r="G72" s="90"/>
      <c r="H72" s="95"/>
      <c r="I72" s="84"/>
      <c r="J72" s="84"/>
      <c r="K72" s="84"/>
      <c r="L72" s="84">
        <v>3.0</v>
      </c>
      <c r="M72" s="90"/>
      <c r="N72" s="95">
        <v>90.0</v>
      </c>
      <c r="O72" s="84">
        <v>45.0</v>
      </c>
      <c r="P72" s="84">
        <v>22.0</v>
      </c>
      <c r="Q72" s="84">
        <v>23.0</v>
      </c>
      <c r="R72" s="166">
        <v>45.0</v>
      </c>
      <c r="S72" s="89"/>
      <c r="T72" s="84"/>
      <c r="U72" s="84"/>
      <c r="V72" s="84"/>
      <c r="W72" s="84">
        <v>3.0</v>
      </c>
      <c r="X72" s="90"/>
    </row>
    <row r="73" ht="69.75" customHeight="1">
      <c r="A73" s="198" t="s">
        <v>141</v>
      </c>
      <c r="B73" s="93" t="s">
        <v>142</v>
      </c>
      <c r="C73" s="147"/>
      <c r="D73" s="148"/>
      <c r="E73" s="95"/>
      <c r="F73" s="84">
        <v>6.0</v>
      </c>
      <c r="G73" s="90"/>
      <c r="H73" s="95"/>
      <c r="I73" s="84"/>
      <c r="J73" s="84"/>
      <c r="K73" s="84"/>
      <c r="L73" s="84"/>
      <c r="M73" s="90">
        <v>3.0</v>
      </c>
      <c r="N73" s="95">
        <f>M73*30</f>
        <v>90</v>
      </c>
      <c r="O73" s="84">
        <f>45</f>
        <v>45</v>
      </c>
      <c r="P73" s="84">
        <v>22.0</v>
      </c>
      <c r="Q73" s="84">
        <v>23.0</v>
      </c>
      <c r="R73" s="166">
        <f>N73-O73</f>
        <v>45</v>
      </c>
      <c r="S73" s="89"/>
      <c r="T73" s="84"/>
      <c r="U73" s="84"/>
      <c r="V73" s="84"/>
      <c r="W73" s="84"/>
      <c r="X73" s="90">
        <v>3.0</v>
      </c>
    </row>
    <row r="74" ht="51.0" customHeight="1">
      <c r="A74" s="210" t="s">
        <v>143</v>
      </c>
      <c r="B74" s="202" t="s">
        <v>144</v>
      </c>
      <c r="C74" s="211"/>
      <c r="D74" s="212"/>
      <c r="E74" s="213"/>
      <c r="F74" s="165">
        <v>6.0</v>
      </c>
      <c r="G74" s="166"/>
      <c r="H74" s="164"/>
      <c r="I74" s="165"/>
      <c r="J74" s="165"/>
      <c r="K74" s="165"/>
      <c r="L74" s="165"/>
      <c r="M74" s="166">
        <v>3.0</v>
      </c>
      <c r="N74" s="164">
        <v>90.0</v>
      </c>
      <c r="O74" s="165">
        <v>45.0</v>
      </c>
      <c r="P74" s="165">
        <v>22.0</v>
      </c>
      <c r="Q74" s="165">
        <v>23.0</v>
      </c>
      <c r="R74" s="166">
        <v>45.0</v>
      </c>
      <c r="S74" s="209"/>
      <c r="T74" s="214"/>
      <c r="U74" s="214"/>
      <c r="V74" s="214"/>
      <c r="W74" s="214"/>
      <c r="X74" s="215">
        <v>3.0</v>
      </c>
    </row>
    <row r="75" ht="21.0" customHeight="1">
      <c r="A75" s="216"/>
      <c r="B75" s="217" t="s">
        <v>145</v>
      </c>
      <c r="C75" s="218"/>
      <c r="D75" s="219"/>
      <c r="E75" s="220"/>
      <c r="F75" s="218"/>
      <c r="G75" s="221"/>
      <c r="H75" s="222">
        <f t="shared" ref="H75:X75" si="15">SUM(H63:H74)</f>
        <v>9</v>
      </c>
      <c r="I75" s="222">
        <f t="shared" si="15"/>
        <v>6</v>
      </c>
      <c r="J75" s="222">
        <f t="shared" si="15"/>
        <v>9</v>
      </c>
      <c r="K75" s="222">
        <f t="shared" si="15"/>
        <v>6</v>
      </c>
      <c r="L75" s="222">
        <f t="shared" si="15"/>
        <v>9</v>
      </c>
      <c r="M75" s="223">
        <f t="shared" si="15"/>
        <v>6</v>
      </c>
      <c r="N75" s="223">
        <f t="shared" si="15"/>
        <v>1350</v>
      </c>
      <c r="O75" s="223">
        <f t="shared" si="15"/>
        <v>585</v>
      </c>
      <c r="P75" s="223">
        <f t="shared" si="15"/>
        <v>278</v>
      </c>
      <c r="Q75" s="223">
        <f t="shared" si="15"/>
        <v>307</v>
      </c>
      <c r="R75" s="224">
        <f t="shared" si="15"/>
        <v>765</v>
      </c>
      <c r="S75" s="223">
        <f t="shared" si="15"/>
        <v>7</v>
      </c>
      <c r="T75" s="222">
        <f t="shared" si="15"/>
        <v>6</v>
      </c>
      <c r="U75" s="222">
        <f t="shared" si="15"/>
        <v>7</v>
      </c>
      <c r="V75" s="222">
        <f t="shared" si="15"/>
        <v>6</v>
      </c>
      <c r="W75" s="222">
        <f t="shared" si="15"/>
        <v>7</v>
      </c>
      <c r="X75" s="225">
        <f t="shared" si="15"/>
        <v>6</v>
      </c>
    </row>
    <row r="76" ht="25.5" customHeight="1">
      <c r="A76" s="216"/>
      <c r="B76" s="226" t="s">
        <v>146</v>
      </c>
      <c r="C76" s="227"/>
      <c r="D76" s="228"/>
      <c r="E76" s="229"/>
      <c r="F76" s="227"/>
      <c r="G76" s="230"/>
      <c r="H76" s="223">
        <f t="shared" ref="H76:X76" si="16">H36+H61+H75</f>
        <v>30</v>
      </c>
      <c r="I76" s="222">
        <f t="shared" si="16"/>
        <v>30</v>
      </c>
      <c r="J76" s="222">
        <f t="shared" si="16"/>
        <v>30</v>
      </c>
      <c r="K76" s="222">
        <f t="shared" si="16"/>
        <v>30</v>
      </c>
      <c r="L76" s="222">
        <f t="shared" si="16"/>
        <v>30</v>
      </c>
      <c r="M76" s="225">
        <f t="shared" si="16"/>
        <v>30</v>
      </c>
      <c r="N76" s="223">
        <f t="shared" si="16"/>
        <v>5400</v>
      </c>
      <c r="O76" s="222">
        <f t="shared" si="16"/>
        <v>2085</v>
      </c>
      <c r="P76" s="222">
        <f t="shared" si="16"/>
        <v>928</v>
      </c>
      <c r="Q76" s="222">
        <f t="shared" si="16"/>
        <v>1157</v>
      </c>
      <c r="R76" s="225">
        <f t="shared" si="16"/>
        <v>3345</v>
      </c>
      <c r="S76" s="223">
        <f t="shared" si="16"/>
        <v>24</v>
      </c>
      <c r="T76" s="222">
        <f t="shared" si="16"/>
        <v>25</v>
      </c>
      <c r="U76" s="222">
        <f t="shared" si="16"/>
        <v>26</v>
      </c>
      <c r="V76" s="222">
        <f t="shared" si="16"/>
        <v>23</v>
      </c>
      <c r="W76" s="222">
        <f t="shared" si="16"/>
        <v>23</v>
      </c>
      <c r="X76" s="225">
        <f t="shared" si="16"/>
        <v>18</v>
      </c>
    </row>
    <row r="77" ht="19.5" customHeight="1">
      <c r="A77" s="231"/>
      <c r="B77" s="11" t="s">
        <v>147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232"/>
      <c r="P77" s="232"/>
      <c r="Q77" s="232"/>
      <c r="R77" s="232"/>
      <c r="S77" s="232">
        <v>3.0</v>
      </c>
      <c r="T77" s="232">
        <v>3.0</v>
      </c>
      <c r="U77" s="232">
        <v>3.0</v>
      </c>
      <c r="V77" s="232">
        <v>3.0</v>
      </c>
      <c r="W77" s="232">
        <v>3.0</v>
      </c>
      <c r="X77" s="233">
        <v>3.0</v>
      </c>
    </row>
    <row r="78" ht="15.75" customHeight="1">
      <c r="A78" s="231"/>
      <c r="B78" s="11" t="s">
        <v>148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232"/>
      <c r="P78" s="232"/>
      <c r="Q78" s="232"/>
      <c r="R78" s="232"/>
      <c r="S78" s="232">
        <v>5.0</v>
      </c>
      <c r="T78" s="232">
        <v>5.0</v>
      </c>
      <c r="U78" s="232">
        <v>5.0</v>
      </c>
      <c r="V78" s="232">
        <v>4.0</v>
      </c>
      <c r="W78" s="232">
        <v>4.0</v>
      </c>
      <c r="X78" s="233">
        <v>3.0</v>
      </c>
    </row>
    <row r="79" ht="17.25" customHeight="1">
      <c r="A79" s="231"/>
      <c r="B79" s="11" t="s">
        <v>149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>
        <v>1.0</v>
      </c>
      <c r="W79" s="11">
        <v>1.0</v>
      </c>
      <c r="X79" s="234"/>
    </row>
    <row r="80" ht="17.25" customHeight="1">
      <c r="A80" s="235"/>
      <c r="B80" s="236" t="s">
        <v>150</v>
      </c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7">
        <v>1.0</v>
      </c>
    </row>
    <row r="81" ht="21.0" customHeight="1">
      <c r="A81" s="238"/>
      <c r="B81" s="239" t="s">
        <v>151</v>
      </c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40">
        <v>1.0</v>
      </c>
    </row>
    <row r="82" ht="21.0" customHeight="1">
      <c r="A82" s="24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21.0" customHeight="1">
      <c r="A83" s="241"/>
      <c r="B83" s="8" t="s">
        <v>152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1"/>
    </row>
    <row r="84" ht="14.25" customHeight="1">
      <c r="A84" s="241"/>
      <c r="B84" s="8" t="s">
        <v>153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 t="s">
        <v>154</v>
      </c>
      <c r="T84" s="8"/>
      <c r="U84" s="8"/>
      <c r="V84" s="8"/>
      <c r="W84" s="8"/>
      <c r="X84" s="241"/>
    </row>
    <row r="85" ht="14.25" customHeight="1">
      <c r="A85" s="241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241"/>
    </row>
    <row r="86" ht="14.25" customHeight="1">
      <c r="A86" s="241"/>
      <c r="B86" s="8" t="s">
        <v>155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241"/>
    </row>
    <row r="87" ht="16.5" customHeight="1">
      <c r="A87" s="241"/>
      <c r="B87" s="8" t="s">
        <v>156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 t="s">
        <v>157</v>
      </c>
      <c r="T87" s="8"/>
      <c r="U87" s="8"/>
      <c r="V87" s="8"/>
      <c r="W87" s="8"/>
      <c r="X87" s="242"/>
    </row>
    <row r="88" ht="16.5" customHeight="1">
      <c r="A88" s="241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242"/>
    </row>
    <row r="89" ht="16.5" customHeight="1">
      <c r="A89" s="241"/>
      <c r="B89" s="8" t="s">
        <v>158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 t="s">
        <v>159</v>
      </c>
      <c r="T89" s="8"/>
      <c r="U89" s="8"/>
      <c r="V89" s="8"/>
      <c r="W89" s="8"/>
      <c r="X89" s="242"/>
    </row>
    <row r="90" ht="16.5" customHeight="1">
      <c r="A90" s="24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242"/>
    </row>
    <row r="91" ht="16.5" customHeight="1">
      <c r="B91" s="243" t="s">
        <v>160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244" t="s">
        <v>161</v>
      </c>
      <c r="X91" s="242"/>
    </row>
    <row r="92" ht="15.0" customHeight="1"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</row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43">
    <mergeCell ref="B18:D24"/>
    <mergeCell ref="H19:H24"/>
    <mergeCell ref="E20:E24"/>
    <mergeCell ref="F20:F24"/>
    <mergeCell ref="G20:G24"/>
    <mergeCell ref="W19:X19"/>
    <mergeCell ref="P20:P24"/>
    <mergeCell ref="Q20:Q24"/>
    <mergeCell ref="S20:X20"/>
    <mergeCell ref="S22:X22"/>
    <mergeCell ref="S24:X24"/>
    <mergeCell ref="A13:X13"/>
    <mergeCell ref="A14:X14"/>
    <mergeCell ref="A15:X15"/>
    <mergeCell ref="A16:X16"/>
    <mergeCell ref="A17:X17"/>
    <mergeCell ref="A18:A24"/>
    <mergeCell ref="S18:X18"/>
    <mergeCell ref="B1:B2"/>
    <mergeCell ref="E1:J1"/>
    <mergeCell ref="Q4:X4"/>
    <mergeCell ref="E10:F10"/>
    <mergeCell ref="G10:H10"/>
    <mergeCell ref="I10:J10"/>
    <mergeCell ref="A12:X12"/>
    <mergeCell ref="E18:G19"/>
    <mergeCell ref="H18:R18"/>
    <mergeCell ref="P19:Q19"/>
    <mergeCell ref="I19:I24"/>
    <mergeCell ref="J19:J24"/>
    <mergeCell ref="B91:E91"/>
    <mergeCell ref="K19:K24"/>
    <mergeCell ref="L19:L24"/>
    <mergeCell ref="M19:M24"/>
    <mergeCell ref="N19:N24"/>
    <mergeCell ref="O19:O24"/>
    <mergeCell ref="R19:R24"/>
    <mergeCell ref="B25:X25"/>
    <mergeCell ref="B37:X37"/>
    <mergeCell ref="B62:X62"/>
    <mergeCell ref="S19:T19"/>
    <mergeCell ref="U19:V19"/>
    <mergeCell ref="S91:W91"/>
  </mergeCells>
  <printOptions/>
  <pageMargins bottom="0.75" footer="0.0" header="0.0" left="0.7" right="0.7" top="0.75"/>
  <pageSetup paperSize="9"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2004-07-02T10:11:22Z</dcterms:created>
  <dc:creator>-=-</dc:creator>
</cp:coreProperties>
</file>